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19\Edital 07-2019 -  Fornec Compl Equip  PontSul\Anexo_II_Planilha _OK\"/>
    </mc:Choice>
  </mc:AlternateContent>
  <bookViews>
    <workbookView xWindow="28680" yWindow="-120" windowWidth="24240" windowHeight="13290" firstSheet="1" activeTab="3"/>
  </bookViews>
  <sheets>
    <sheet name="ORÇ-GERAL" sheetId="19" r:id="rId1"/>
    <sheet name="Grupo_1_peças_aço" sheetId="13" r:id="rId2"/>
    <sheet name="Grupo_2_mono_grade" sheetId="14" r:id="rId3"/>
    <sheet name="Grupo_3_valvula_junta" sheetId="16" r:id="rId4"/>
    <sheet name="Grupo_4_valvula(cota_exclusiva" sheetId="20" r:id="rId5"/>
    <sheet name="Item_32" sheetId="15" r:id="rId6"/>
  </sheets>
  <definedNames>
    <definedName name="_xlnm.Print_Area" localSheetId="1">Grupo_1_peças_aço!$B$1:$J$22</definedName>
    <definedName name="_xlnm.Print_Area" localSheetId="2">Grupo_2_mono_grade!$B$1:$J$12</definedName>
    <definedName name="_xlnm.Print_Area" localSheetId="3">Grupo_3_valvula_junta!$B$1:$J$15</definedName>
    <definedName name="_xlnm.Print_Area" localSheetId="0">'ORÇ-GERAL'!$B$2:$D$10</definedName>
  </definedNames>
  <calcPr calcId="162913"/>
</workbook>
</file>

<file path=xl/calcChain.xml><?xml version="1.0" encoding="utf-8"?>
<calcChain xmlns="http://schemas.openxmlformats.org/spreadsheetml/2006/main">
  <c r="J8" i="20" l="1"/>
  <c r="J7" i="15"/>
  <c r="J7" i="20"/>
  <c r="F10" i="16" l="1"/>
  <c r="F9" i="16"/>
  <c r="F8" i="16"/>
  <c r="F6" i="16"/>
  <c r="D8" i="19"/>
  <c r="J9" i="20"/>
  <c r="J6" i="20"/>
  <c r="J10" i="20" l="1"/>
  <c r="F7" i="16"/>
  <c r="J7" i="13" l="1"/>
  <c r="D9" i="19" l="1"/>
  <c r="D10" i="19" s="1"/>
  <c r="D6" i="19"/>
  <c r="D5" i="19"/>
  <c r="J8" i="15"/>
  <c r="J7" i="16"/>
  <c r="J10" i="16"/>
  <c r="J11" i="16"/>
  <c r="J12" i="16"/>
  <c r="J13" i="16"/>
  <c r="J14" i="16"/>
  <c r="J6" i="16"/>
  <c r="J12" i="14"/>
  <c r="J22" i="13"/>
  <c r="J11" i="14" l="1"/>
  <c r="J9" i="14"/>
  <c r="J8" i="14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9" i="16" l="1"/>
  <c r="J8" i="16"/>
  <c r="J15" i="16" l="1"/>
  <c r="D7" i="19" s="1"/>
</calcChain>
</file>

<file path=xl/comments1.xml><?xml version="1.0" encoding="utf-8"?>
<comments xmlns="http://schemas.openxmlformats.org/spreadsheetml/2006/main">
  <authors>
    <author>Marcelo Ribeiro dos Santos</author>
  </authors>
  <commentLis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'4 5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'31 16 e 17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15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2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4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5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2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  <comment ref="B2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</commentList>
</comments>
</file>

<file path=xl/comments2.xml><?xml version="1.0" encoding="utf-8"?>
<comments xmlns="http://schemas.openxmlformats.org/spreadsheetml/2006/main">
  <authors>
    <author>Marcelo Ribeiro dos Santos</author>
  </authors>
  <commentList>
    <comment ref="B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'13 14 15 31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'15 16 17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</commentList>
</comments>
</file>

<file path=xl/comments3.xml><?xml version="1.0" encoding="utf-8"?>
<comments xmlns="http://schemas.openxmlformats.org/spreadsheetml/2006/main">
  <authors>
    <author>Marcelo Ribeiro dos Santos</author>
  </authors>
  <commentList>
    <comment ref="B6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'13 14 15 31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'16 17 31</t>
        </r>
      </text>
    </comment>
  </commentList>
</comments>
</file>

<file path=xl/comments4.xml><?xml version="1.0" encoding="utf-8"?>
<comments xmlns="http://schemas.openxmlformats.org/spreadsheetml/2006/main">
  <authors>
    <author>Marcelo Ribeiro dos Santos</author>
  </authors>
  <commentList>
    <comment ref="B7" authorId="0" shapeId="0">
      <text>
        <r>
          <rPr>
            <b/>
            <sz val="9"/>
            <color indexed="81"/>
            <rFont val="Segoe UI"/>
            <family val="2"/>
          </rPr>
          <t>Marcelo Ribeiro dos Santos:</t>
        </r>
        <r>
          <rPr>
            <sz val="9"/>
            <color indexed="81"/>
            <rFont val="Segoe UI"/>
            <family val="2"/>
          </rPr>
          <t xml:space="preserve">
13
</t>
        </r>
      </text>
    </comment>
  </commentList>
</comments>
</file>

<file path=xl/sharedStrings.xml><?xml version="1.0" encoding="utf-8"?>
<sst xmlns="http://schemas.openxmlformats.org/spreadsheetml/2006/main" count="229" uniqueCount="78">
  <si>
    <t xml:space="preserve"> </t>
  </si>
  <si>
    <t>PREÇO</t>
  </si>
  <si>
    <t>ITEM</t>
  </si>
  <si>
    <t>DESCRIÇÃO</t>
  </si>
  <si>
    <t>UNID.</t>
  </si>
  <si>
    <t>QUANTID.</t>
  </si>
  <si>
    <t>UNIT.</t>
  </si>
  <si>
    <t>TOTAL</t>
  </si>
  <si>
    <t>C/BDI</t>
  </si>
  <si>
    <t>ESTAÇÕES DE PRESSURIZAÇÃO</t>
  </si>
  <si>
    <t>cj</t>
  </si>
  <si>
    <t>un</t>
  </si>
  <si>
    <t>TALHA MANUAL COM MONOVIA DE 3,0 ton</t>
  </si>
  <si>
    <t>ESPECIFICAÇÃO
TÉCNICA</t>
  </si>
  <si>
    <t>DESENHOS</t>
  </si>
  <si>
    <t>CONJUNTO MOTO BOMBA</t>
  </si>
  <si>
    <t>MONOVIAS E TALHAS</t>
  </si>
  <si>
    <t>GRADES</t>
  </si>
  <si>
    <t>EP31</t>
  </si>
  <si>
    <t>3PS-41-2091 a 2096</t>
  </si>
  <si>
    <t>REDUÇÃO DE AÇO CONCÊNTRICA DN 350X250MM L= 200 MM PONTAS</t>
  </si>
  <si>
    <t>TOCO DE AÇO COM PONTAS DN 250MM L=250MM</t>
  </si>
  <si>
    <t>CURVA 90º DE AÇO DN=250MM COM PONTAS</t>
  </si>
  <si>
    <t>PEÇA DE AÇO DN=250MM L=700MM COM FLANGE E PONTA E ANEL DE ANCORAGEM</t>
  </si>
  <si>
    <t>TOCO DE AÇO DN 250MM L=350MM COM FLANGE E PONTA</t>
  </si>
  <si>
    <t>JUNTA DRESSER DN=250MM FOFO</t>
  </si>
  <si>
    <t>VENTOSA DE SIMPLES EFEITO COM ROSCA, DN=50mm, PN-10</t>
  </si>
  <si>
    <t>JUNTA DRESSER DN=200MM</t>
  </si>
  <si>
    <t>TOCO DE AÇO DN=200MM L=400MM PONTA E FLANGE</t>
  </si>
  <si>
    <t>TOCO DE AÇO DN=200MM L=250MM COM FLANGES</t>
  </si>
  <si>
    <t>PEÇA DE AÇO DN=400MM L=5750MM COM ANEL DE ANCORAGEM PONTAS</t>
  </si>
  <si>
    <t>PEÇA DE AÇO DN=400MM L=5389MM CALOTA E PONTA TENDO 3 DERIVAÇÕES DE DN=200MM L=583MM COM FLANGES</t>
  </si>
  <si>
    <t>REDUÇÃO CONCÊTRICA DE AÇO DN=400X350MM L=532MM PONTA E FLANGE</t>
  </si>
  <si>
    <t>3PS-41-3101 a 3109</t>
  </si>
  <si>
    <t>BARRILETE</t>
  </si>
  <si>
    <t>3PS-41-3101 a 3109
e 3PS-41-3108</t>
  </si>
  <si>
    <t>CONJ. MOTO-BOMBA VERTICAL TIPO "IN LINE"  -  POT=50 HP Q=45L/S HMAN.=60M</t>
  </si>
  <si>
    <t xml:space="preserve">GRADE DE PROTEÇÃO DA ENTRADA DAS BOMBAS AÇO 1260x2750 mm </t>
  </si>
  <si>
    <t>TALHA MANUAL COM MONOVIA DE 1,0 ton</t>
  </si>
  <si>
    <t>REDUÇÃO CONCÊTRICA DE AÇO DN=250X 230MM L=562MM PONTA E FLANGE</t>
  </si>
  <si>
    <t>REDUÇÃO CONCÊTRICA DE AÇO DN=190MMX200MM L=604MM FLANGE E PONTA COM DERIVAÇÃO DN=50MM COM ROSCA BSP L=200MM</t>
  </si>
  <si>
    <t>3PN-ET-BAR-013-R1</t>
  </si>
  <si>
    <t xml:space="preserve"> 3PN-ET-TAL-010-R1</t>
  </si>
  <si>
    <t>3PN-ET-VAL-019-R1</t>
  </si>
  <si>
    <t>3PN-ET-CMB-009-R1</t>
  </si>
  <si>
    <t xml:space="preserve">ORÇAMENTO DO PROJETO PONTAL - ÁREA SUL  </t>
  </si>
  <si>
    <t>JUNTA DRESSER DN=400MM FoFo</t>
  </si>
  <si>
    <t>PEÇA DE AÇO DN=400MM L=1100MM COM FLANGES</t>
  </si>
  <si>
    <t>PEÇA DE AÇO DN=400MM L=1100MM PONTA E FLANGE</t>
  </si>
  <si>
    <t>PEÇA DE AÇO DN=400MM L=550MM PONTA E FLANGE</t>
  </si>
  <si>
    <t>3PS-41-2021 a 2026 e
 3PS-41-3101 a 3109</t>
  </si>
  <si>
    <t>3PS-41-2101 a 2106 e 
3PS-41-3101 a 3109</t>
  </si>
  <si>
    <t>3PS-41-2081 a 2086
3PS-41-2091 a 2096
3PS-41-3101 a 3109</t>
  </si>
  <si>
    <t>3PS-41-2091 a 2096
3PS-41-2101 a 2106
3PS-41-3101 a 3109</t>
  </si>
  <si>
    <t>3PS-41-2101 a 2106
3PS-41-3101 a 3109</t>
  </si>
  <si>
    <t>CATMAT</t>
  </si>
  <si>
    <t>3PN-ET-GRA-011-R1</t>
  </si>
  <si>
    <t>Válvula admissão de ar FoFo DN80</t>
  </si>
  <si>
    <t>Válvula gaveta, Tipo chato FoFo DN50</t>
  </si>
  <si>
    <t>Válvula gaveta, Tipo chato FoFo DN100</t>
  </si>
  <si>
    <t>3PS-ET-VAL-026-R1</t>
  </si>
  <si>
    <t>3PS-33-1004 a 25 3PS-33-1033 a 1047 e OS-33-5003 a 3PS-33-5005 3PS-33-5010</t>
  </si>
  <si>
    <t>TOTAL=</t>
  </si>
  <si>
    <t>VALOR</t>
  </si>
  <si>
    <t>MONOVIAS E TALHAS  GRADES</t>
  </si>
  <si>
    <t>VÁLVULAS</t>
  </si>
  <si>
    <t>TOTAL GERAL=</t>
  </si>
  <si>
    <t>MINISTÉRIO DO DESENVOLVIMENTO REGIONAL</t>
  </si>
  <si>
    <t>COMPANHIA DE DESENVOLVIMENTO DOS VALES DO SÃO FRANCISCO E PARNAÍBA</t>
  </si>
  <si>
    <t>VÁLVULA BORBOLETA PN-10, DN=200mm</t>
  </si>
  <si>
    <t>VÁLVULA BORBOLETA FOFO, PN-10, DN=250mm</t>
  </si>
  <si>
    <t>GRUPO_1</t>
  </si>
  <si>
    <t>GRUPO_2</t>
  </si>
  <si>
    <t>GRUPO_3</t>
  </si>
  <si>
    <t>Item</t>
  </si>
  <si>
    <t>GRUPO/ITEM</t>
  </si>
  <si>
    <t>VÁLVULAS (cota exclusiva do grupo3)</t>
  </si>
  <si>
    <t>GRUPO_4 
(Cota exclusiva do grupo3)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</si>
</sst>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i/>
      <sz val="12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3" fillId="0" borderId="0" xfId="0" applyFont="1" applyAlignment="1">
      <alignment vertical="justify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0" fontId="6" fillId="0" borderId="0" xfId="0" applyFont="1" applyAlignment="1">
      <alignment vertical="justify"/>
    </xf>
    <xf numFmtId="0" fontId="6" fillId="0" borderId="0" xfId="0" applyFont="1"/>
    <xf numFmtId="0" fontId="4" fillId="2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/>
    </xf>
    <xf numFmtId="4" fontId="7" fillId="2" borderId="15" xfId="0" applyNumberFormat="1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justify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10" fillId="0" borderId="0" xfId="0" applyFont="1" applyAlignment="1">
      <alignment vertical="justify"/>
    </xf>
    <xf numFmtId="0" fontId="9" fillId="2" borderId="17" xfId="0" applyFont="1" applyFill="1" applyBorder="1" applyAlignment="1">
      <alignment horizontal="center" vertical="center"/>
    </xf>
    <xf numFmtId="39" fontId="4" fillId="2" borderId="17" xfId="0" applyNumberFormat="1" applyFont="1" applyFill="1" applyBorder="1" applyAlignment="1">
      <alignment vertical="center"/>
    </xf>
    <xf numFmtId="39" fontId="4" fillId="2" borderId="17" xfId="1" applyNumberFormat="1" applyFont="1" applyFill="1" applyBorder="1" applyAlignment="1">
      <alignment vertical="center"/>
    </xf>
    <xf numFmtId="39" fontId="7" fillId="2" borderId="17" xfId="1" applyNumberFormat="1" applyFont="1" applyFill="1" applyBorder="1" applyAlignment="1">
      <alignment vertical="center"/>
    </xf>
    <xf numFmtId="0" fontId="3" fillId="0" borderId="0" xfId="0" applyFont="1" applyFill="1"/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9" fontId="4" fillId="2" borderId="17" xfId="0" applyNumberFormat="1" applyFont="1" applyFill="1" applyBorder="1" applyAlignment="1">
      <alignment horizontal="center" vertical="center"/>
    </xf>
    <xf numFmtId="39" fontId="9" fillId="0" borderId="1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justify" vertical="center" wrapText="1"/>
    </xf>
    <xf numFmtId="39" fontId="9" fillId="0" borderId="1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justify"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justify" vertical="center"/>
    </xf>
    <xf numFmtId="0" fontId="9" fillId="0" borderId="17" xfId="0" applyFont="1" applyFill="1" applyBorder="1" applyAlignment="1">
      <alignment horizontal="justify" vertical="center" wrapText="1"/>
    </xf>
    <xf numFmtId="39" fontId="9" fillId="0" borderId="17" xfId="1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9" fillId="0" borderId="17" xfId="0" quotePrefix="1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justify" vertical="center"/>
    </xf>
    <xf numFmtId="0" fontId="15" fillId="0" borderId="17" xfId="0" applyFont="1" applyBorder="1" applyAlignment="1">
      <alignment horizontal="justify" vertical="center"/>
    </xf>
    <xf numFmtId="0" fontId="9" fillId="0" borderId="6" xfId="0" quotePrefix="1" applyNumberFormat="1" applyFont="1" applyFill="1" applyBorder="1" applyAlignment="1">
      <alignment horizontal="center" vertical="center"/>
    </xf>
    <xf numFmtId="39" fontId="4" fillId="0" borderId="17" xfId="1" applyNumberFormat="1" applyFont="1" applyFill="1" applyBorder="1" applyAlignment="1">
      <alignment vertical="center"/>
    </xf>
    <xf numFmtId="39" fontId="7" fillId="0" borderId="17" xfId="1" applyNumberFormat="1" applyFont="1" applyFill="1" applyBorder="1" applyAlignment="1">
      <alignment vertical="center"/>
    </xf>
    <xf numFmtId="39" fontId="4" fillId="0" borderId="17" xfId="0" applyNumberFormat="1" applyFont="1" applyFill="1" applyBorder="1" applyAlignment="1">
      <alignment vertical="center"/>
    </xf>
    <xf numFmtId="39" fontId="4" fillId="0" borderId="16" xfId="0" applyNumberFormat="1" applyFont="1" applyFill="1" applyBorder="1" applyAlignment="1">
      <alignment vertical="center"/>
    </xf>
    <xf numFmtId="39" fontId="7" fillId="0" borderId="16" xfId="1" applyNumberFormat="1" applyFont="1" applyFill="1" applyBorder="1" applyAlignment="1">
      <alignment vertical="center"/>
    </xf>
    <xf numFmtId="0" fontId="12" fillId="0" borderId="17" xfId="0" applyFont="1" applyFill="1" applyBorder="1"/>
    <xf numFmtId="39" fontId="4" fillId="0" borderId="17" xfId="0" applyNumberFormat="1" applyFont="1" applyFill="1" applyBorder="1" applyAlignment="1">
      <alignment horizontal="center" vertical="center"/>
    </xf>
    <xf numFmtId="0" fontId="12" fillId="0" borderId="6" xfId="0" applyFont="1" applyFill="1" applyBorder="1"/>
    <xf numFmtId="0" fontId="9" fillId="0" borderId="6" xfId="0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horizontal="center" vertical="center"/>
    </xf>
    <xf numFmtId="39" fontId="7" fillId="0" borderId="17" xfId="0" applyNumberFormat="1" applyFont="1" applyFill="1" applyBorder="1" applyAlignment="1">
      <alignment vertical="center"/>
    </xf>
    <xf numFmtId="39" fontId="16" fillId="0" borderId="17" xfId="0" applyNumberFormat="1" applyFont="1" applyFill="1" applyBorder="1" applyAlignment="1">
      <alignment vertical="center" wrapText="1"/>
    </xf>
    <xf numFmtId="39" fontId="7" fillId="0" borderId="17" xfId="0" applyNumberFormat="1" applyFont="1" applyFill="1" applyBorder="1" applyAlignment="1">
      <alignment vertical="center" wrapText="1"/>
    </xf>
    <xf numFmtId="39" fontId="7" fillId="0" borderId="16" xfId="0" applyNumberFormat="1" applyFont="1" applyFill="1" applyBorder="1" applyAlignment="1">
      <alignment vertical="center"/>
    </xf>
    <xf numFmtId="4" fontId="4" fillId="0" borderId="17" xfId="0" applyNumberFormat="1" applyFont="1" applyBorder="1"/>
    <xf numFmtId="164" fontId="3" fillId="0" borderId="0" xfId="0" applyNumberFormat="1" applyFont="1" applyBorder="1" applyAlignment="1">
      <alignment vertical="justify"/>
    </xf>
    <xf numFmtId="0" fontId="17" fillId="0" borderId="17" xfId="0" applyFont="1" applyBorder="1" applyAlignment="1">
      <alignment horizontal="center" vertical="center"/>
    </xf>
    <xf numFmtId="0" fontId="0" fillId="0" borderId="17" xfId="0" applyBorder="1"/>
    <xf numFmtId="4" fontId="0" fillId="0" borderId="17" xfId="0" applyNumberFormat="1" applyBorder="1"/>
    <xf numFmtId="0" fontId="17" fillId="0" borderId="17" xfId="0" applyFont="1" applyBorder="1" applyAlignment="1">
      <alignment horizontal="right"/>
    </xf>
    <xf numFmtId="4" fontId="17" fillId="0" borderId="17" xfId="0" applyNumberFormat="1" applyFont="1" applyBorder="1"/>
    <xf numFmtId="0" fontId="0" fillId="0" borderId="0" xfId="0" applyAlignment="1">
      <alignment horizontal="left"/>
    </xf>
    <xf numFmtId="0" fontId="12" fillId="2" borderId="17" xfId="0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0" fontId="2" fillId="0" borderId="17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7" fillId="2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9524</xdr:rowOff>
    </xdr:from>
    <xdr:to>
      <xdr:col>1</xdr:col>
      <xdr:colOff>1162050</xdr:colOff>
      <xdr:row>2</xdr:row>
      <xdr:rowOff>167639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6465152-51AD-4C38-B983-2C9134BD0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200024"/>
          <a:ext cx="1162050" cy="348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2.85546875" customWidth="1"/>
    <col min="2" max="2" width="18.140625" customWidth="1"/>
    <col min="3" max="3" width="50.85546875" customWidth="1"/>
    <col min="4" max="4" width="22.28515625" customWidth="1"/>
  </cols>
  <sheetData>
    <row r="2" spans="2:4" x14ac:dyDescent="0.25">
      <c r="C2" s="79" t="s">
        <v>67</v>
      </c>
    </row>
    <row r="3" spans="2:4" ht="14.25" customHeight="1" x14ac:dyDescent="0.25">
      <c r="C3" s="79" t="s">
        <v>68</v>
      </c>
    </row>
    <row r="4" spans="2:4" x14ac:dyDescent="0.25">
      <c r="B4" s="74" t="s">
        <v>75</v>
      </c>
      <c r="C4" s="74" t="s">
        <v>3</v>
      </c>
      <c r="D4" s="74" t="s">
        <v>63</v>
      </c>
    </row>
    <row r="5" spans="2:4" x14ac:dyDescent="0.25">
      <c r="B5" s="74">
        <v>1</v>
      </c>
      <c r="C5" s="75" t="s">
        <v>34</v>
      </c>
      <c r="D5" s="76">
        <f>Grupo_1_peças_aço!J22</f>
        <v>257654.43999999997</v>
      </c>
    </row>
    <row r="6" spans="2:4" x14ac:dyDescent="0.25">
      <c r="B6" s="74">
        <v>2</v>
      </c>
      <c r="C6" s="75" t="s">
        <v>64</v>
      </c>
      <c r="D6" s="76">
        <f>Grupo_2_mono_grade!J12</f>
        <v>390876.89500000002</v>
      </c>
    </row>
    <row r="7" spans="2:4" x14ac:dyDescent="0.25">
      <c r="B7" s="74">
        <v>3</v>
      </c>
      <c r="C7" s="75" t="s">
        <v>65</v>
      </c>
      <c r="D7" s="76">
        <f>Grupo_3_valvula_junta!J15</f>
        <v>95127.44</v>
      </c>
    </row>
    <row r="8" spans="2:4" x14ac:dyDescent="0.25">
      <c r="B8" s="74">
        <v>4</v>
      </c>
      <c r="C8" s="75" t="s">
        <v>76</v>
      </c>
      <c r="D8" s="76">
        <f>'Grupo_4_valvula(cota_exclusiva'!J10</f>
        <v>16618.560000000001</v>
      </c>
    </row>
    <row r="9" spans="2:4" x14ac:dyDescent="0.25">
      <c r="B9" s="74">
        <v>32</v>
      </c>
      <c r="C9" s="75" t="s">
        <v>15</v>
      </c>
      <c r="D9" s="76">
        <f>Item_32!J8</f>
        <v>142830</v>
      </c>
    </row>
    <row r="10" spans="2:4" x14ac:dyDescent="0.25">
      <c r="C10" s="77" t="s">
        <v>66</v>
      </c>
      <c r="D10" s="78">
        <f>SUM(D5:D9)</f>
        <v>903107.33499999996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topLeftCell="A3" zoomScaleNormal="100" zoomScaleSheetLayoutView="100" workbookViewId="0">
      <selection activeCell="J21" sqref="J21"/>
    </sheetView>
  </sheetViews>
  <sheetFormatPr defaultRowHeight="15.75" x14ac:dyDescent="0.25"/>
  <cols>
    <col min="1" max="1" width="2.28515625" style="1" customWidth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5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x14ac:dyDescent="0.2">
      <c r="B1" s="83" t="s">
        <v>45</v>
      </c>
      <c r="C1" s="83"/>
      <c r="D1" s="83"/>
      <c r="E1" s="83"/>
      <c r="F1" s="83"/>
      <c r="G1" s="83"/>
      <c r="H1" s="83"/>
      <c r="I1" s="83"/>
      <c r="J1" s="83"/>
    </row>
    <row r="2" spans="1:11" x14ac:dyDescent="0.25">
      <c r="B2" s="48" t="s">
        <v>0</v>
      </c>
      <c r="C2" s="89" t="s">
        <v>55</v>
      </c>
      <c r="D2" s="49"/>
      <c r="E2" s="50"/>
      <c r="F2" s="47"/>
      <c r="G2" s="84" t="s">
        <v>13</v>
      </c>
      <c r="H2" s="84" t="s">
        <v>14</v>
      </c>
      <c r="I2" s="10" t="s">
        <v>1</v>
      </c>
      <c r="J2" s="51" t="s">
        <v>1</v>
      </c>
      <c r="K2" s="25"/>
    </row>
    <row r="3" spans="1:11" s="13" customFormat="1" x14ac:dyDescent="0.25">
      <c r="B3" s="8" t="s">
        <v>2</v>
      </c>
      <c r="C3" s="90"/>
      <c r="D3" s="9" t="s">
        <v>3</v>
      </c>
      <c r="E3" s="9" t="s">
        <v>4</v>
      </c>
      <c r="F3" s="10" t="s">
        <v>5</v>
      </c>
      <c r="G3" s="85"/>
      <c r="H3" s="84"/>
      <c r="I3" s="31" t="s">
        <v>6</v>
      </c>
      <c r="J3" s="11" t="s">
        <v>7</v>
      </c>
      <c r="K3" s="12"/>
    </row>
    <row r="4" spans="1:11" ht="16.5" thickBot="1" x14ac:dyDescent="0.3">
      <c r="B4" s="14"/>
      <c r="C4" s="91"/>
      <c r="D4" s="15"/>
      <c r="E4" s="16"/>
      <c r="F4" s="33"/>
      <c r="G4" s="86"/>
      <c r="H4" s="87"/>
      <c r="I4" s="32" t="s">
        <v>8</v>
      </c>
      <c r="J4" s="17"/>
    </row>
    <row r="5" spans="1:11" ht="19.5" thickBot="1" x14ac:dyDescent="0.35">
      <c r="B5" s="92" t="s">
        <v>71</v>
      </c>
      <c r="C5" s="93"/>
      <c r="D5" s="88" t="s">
        <v>9</v>
      </c>
      <c r="E5" s="88"/>
      <c r="F5" s="88"/>
      <c r="G5" s="88"/>
      <c r="H5" s="88"/>
      <c r="I5" s="88"/>
      <c r="J5" s="18"/>
      <c r="K5" s="25"/>
    </row>
    <row r="6" spans="1:11" s="19" customFormat="1" x14ac:dyDescent="0.25">
      <c r="B6" s="54"/>
      <c r="C6" s="54"/>
      <c r="D6" s="40" t="s">
        <v>34</v>
      </c>
      <c r="E6" s="39"/>
      <c r="F6" s="41"/>
      <c r="G6" s="60"/>
      <c r="H6" s="60"/>
      <c r="I6" s="58"/>
      <c r="J6" s="59"/>
      <c r="K6" s="20"/>
    </row>
    <row r="7" spans="1:11" s="19" customFormat="1" ht="31.5" x14ac:dyDescent="0.25">
      <c r="B7" s="54">
        <v>1</v>
      </c>
      <c r="C7" s="54">
        <v>75442</v>
      </c>
      <c r="D7" s="55" t="s">
        <v>28</v>
      </c>
      <c r="E7" s="39" t="s">
        <v>11</v>
      </c>
      <c r="F7" s="41">
        <v>6</v>
      </c>
      <c r="G7" s="69" t="s">
        <v>41</v>
      </c>
      <c r="H7" s="70" t="s">
        <v>50</v>
      </c>
      <c r="I7" s="59">
        <v>2414.9349999999999</v>
      </c>
      <c r="J7" s="59">
        <f>F7*I7</f>
        <v>14489.61</v>
      </c>
      <c r="K7" s="20"/>
    </row>
    <row r="8" spans="1:11" s="19" customFormat="1" ht="31.5" x14ac:dyDescent="0.25">
      <c r="B8" s="54">
        <v>2</v>
      </c>
      <c r="C8" s="54">
        <v>75442</v>
      </c>
      <c r="D8" s="42" t="s">
        <v>48</v>
      </c>
      <c r="E8" s="39" t="s">
        <v>11</v>
      </c>
      <c r="F8" s="41">
        <v>2</v>
      </c>
      <c r="G8" s="69" t="s">
        <v>41</v>
      </c>
      <c r="H8" s="70" t="s">
        <v>51</v>
      </c>
      <c r="I8" s="59">
        <v>10818.895</v>
      </c>
      <c r="J8" s="59">
        <f t="shared" ref="J8:J21" si="0">F8*I8</f>
        <v>21637.79</v>
      </c>
      <c r="K8" s="20"/>
    </row>
    <row r="9" spans="1:11" s="19" customFormat="1" x14ac:dyDescent="0.25">
      <c r="A9" s="53"/>
      <c r="B9" s="54">
        <v>3</v>
      </c>
      <c r="C9" s="54">
        <v>75442</v>
      </c>
      <c r="D9" s="42" t="s">
        <v>47</v>
      </c>
      <c r="E9" s="39" t="s">
        <v>11</v>
      </c>
      <c r="F9" s="41">
        <v>1</v>
      </c>
      <c r="G9" s="69" t="s">
        <v>41</v>
      </c>
      <c r="H9" s="70" t="s">
        <v>19</v>
      </c>
      <c r="I9" s="59">
        <v>17484.11</v>
      </c>
      <c r="J9" s="59">
        <f t="shared" si="0"/>
        <v>17484.11</v>
      </c>
      <c r="K9" s="20"/>
    </row>
    <row r="10" spans="1:11" s="19" customFormat="1" x14ac:dyDescent="0.25">
      <c r="B10" s="54">
        <v>4</v>
      </c>
      <c r="C10" s="54">
        <v>75442</v>
      </c>
      <c r="D10" s="42" t="s">
        <v>20</v>
      </c>
      <c r="E10" s="43" t="s">
        <v>11</v>
      </c>
      <c r="F10" s="38">
        <v>3</v>
      </c>
      <c r="G10" s="69" t="s">
        <v>41</v>
      </c>
      <c r="H10" s="68" t="s">
        <v>33</v>
      </c>
      <c r="I10" s="59">
        <v>2910.84</v>
      </c>
      <c r="J10" s="59">
        <f t="shared" si="0"/>
        <v>8732.52</v>
      </c>
      <c r="K10" s="20"/>
    </row>
    <row r="11" spans="1:11" s="19" customFormat="1" x14ac:dyDescent="0.25">
      <c r="B11" s="54">
        <v>5</v>
      </c>
      <c r="C11" s="54">
        <v>75442</v>
      </c>
      <c r="D11" s="42" t="s">
        <v>21</v>
      </c>
      <c r="E11" s="43" t="s">
        <v>11</v>
      </c>
      <c r="F11" s="38">
        <v>3</v>
      </c>
      <c r="G11" s="69" t="s">
        <v>41</v>
      </c>
      <c r="H11" s="68" t="s">
        <v>33</v>
      </c>
      <c r="I11" s="59">
        <v>1545.56</v>
      </c>
      <c r="J11" s="59">
        <f t="shared" si="0"/>
        <v>4636.68</v>
      </c>
      <c r="K11" s="20"/>
    </row>
    <row r="12" spans="1:11" s="19" customFormat="1" x14ac:dyDescent="0.25">
      <c r="B12" s="54">
        <v>6</v>
      </c>
      <c r="C12" s="54">
        <v>75442</v>
      </c>
      <c r="D12" s="42" t="s">
        <v>22</v>
      </c>
      <c r="E12" s="43" t="s">
        <v>11</v>
      </c>
      <c r="F12" s="38">
        <v>3</v>
      </c>
      <c r="G12" s="69" t="s">
        <v>41</v>
      </c>
      <c r="H12" s="68" t="s">
        <v>33</v>
      </c>
      <c r="I12" s="59">
        <v>2813.81</v>
      </c>
      <c r="J12" s="59">
        <f t="shared" si="0"/>
        <v>8441.43</v>
      </c>
      <c r="K12" s="20"/>
    </row>
    <row r="13" spans="1:11" s="19" customFormat="1" x14ac:dyDescent="0.25">
      <c r="B13" s="54">
        <v>7</v>
      </c>
      <c r="C13" s="54">
        <v>75442</v>
      </c>
      <c r="D13" s="42" t="s">
        <v>23</v>
      </c>
      <c r="E13" s="43" t="s">
        <v>11</v>
      </c>
      <c r="F13" s="38">
        <v>3</v>
      </c>
      <c r="G13" s="69" t="s">
        <v>41</v>
      </c>
      <c r="H13" s="68" t="s">
        <v>33</v>
      </c>
      <c r="I13" s="59">
        <v>5409.6949999999997</v>
      </c>
      <c r="J13" s="59">
        <f t="shared" si="0"/>
        <v>16229.084999999999</v>
      </c>
      <c r="K13" s="20"/>
    </row>
    <row r="14" spans="1:11" s="19" customFormat="1" x14ac:dyDescent="0.25">
      <c r="B14" s="54">
        <v>8</v>
      </c>
      <c r="C14" s="54">
        <v>75442</v>
      </c>
      <c r="D14" s="42" t="s">
        <v>24</v>
      </c>
      <c r="E14" s="39" t="s">
        <v>11</v>
      </c>
      <c r="F14" s="38">
        <v>3</v>
      </c>
      <c r="G14" s="69" t="s">
        <v>41</v>
      </c>
      <c r="H14" s="68" t="s">
        <v>33</v>
      </c>
      <c r="I14" s="59">
        <v>3380.9049999999997</v>
      </c>
      <c r="J14" s="59">
        <f t="shared" si="0"/>
        <v>10142.715</v>
      </c>
      <c r="K14" s="20"/>
    </row>
    <row r="15" spans="1:11" s="19" customFormat="1" x14ac:dyDescent="0.25">
      <c r="B15" s="54">
        <v>9</v>
      </c>
      <c r="C15" s="54">
        <v>75442</v>
      </c>
      <c r="D15" s="44" t="s">
        <v>39</v>
      </c>
      <c r="E15" s="39" t="s">
        <v>11</v>
      </c>
      <c r="F15" s="38">
        <v>3</v>
      </c>
      <c r="G15" s="69" t="s">
        <v>41</v>
      </c>
      <c r="H15" s="68" t="s">
        <v>33</v>
      </c>
      <c r="I15" s="59">
        <v>4366.25</v>
      </c>
      <c r="J15" s="59">
        <f t="shared" si="0"/>
        <v>13098.75</v>
      </c>
      <c r="K15" s="20"/>
    </row>
    <row r="16" spans="1:11" s="19" customFormat="1" ht="25.5" x14ac:dyDescent="0.25">
      <c r="B16" s="54">
        <v>10</v>
      </c>
      <c r="C16" s="54">
        <v>75442</v>
      </c>
      <c r="D16" s="44" t="s">
        <v>40</v>
      </c>
      <c r="E16" s="39" t="s">
        <v>11</v>
      </c>
      <c r="F16" s="38">
        <v>3</v>
      </c>
      <c r="G16" s="69" t="s">
        <v>41</v>
      </c>
      <c r="H16" s="68" t="s">
        <v>33</v>
      </c>
      <c r="I16" s="59">
        <v>4560.3100000000004</v>
      </c>
      <c r="J16" s="59">
        <f t="shared" si="0"/>
        <v>13680.93</v>
      </c>
      <c r="K16" s="20"/>
    </row>
    <row r="17" spans="2:11" s="19" customFormat="1" x14ac:dyDescent="0.25">
      <c r="B17" s="54">
        <v>11</v>
      </c>
      <c r="C17" s="54">
        <v>75442</v>
      </c>
      <c r="D17" s="42" t="s">
        <v>29</v>
      </c>
      <c r="E17" s="39" t="s">
        <v>11</v>
      </c>
      <c r="F17" s="38">
        <v>3</v>
      </c>
      <c r="G17" s="69" t="s">
        <v>41</v>
      </c>
      <c r="H17" s="68" t="s">
        <v>33</v>
      </c>
      <c r="I17" s="59">
        <v>4733.2700000000004</v>
      </c>
      <c r="J17" s="59">
        <f t="shared" si="0"/>
        <v>14199.810000000001</v>
      </c>
      <c r="K17" s="20"/>
    </row>
    <row r="18" spans="2:11" s="19" customFormat="1" ht="25.5" x14ac:dyDescent="0.25">
      <c r="B18" s="54">
        <v>12</v>
      </c>
      <c r="C18" s="54">
        <v>75442</v>
      </c>
      <c r="D18" s="42" t="s">
        <v>31</v>
      </c>
      <c r="E18" s="39" t="s">
        <v>11</v>
      </c>
      <c r="F18" s="41">
        <v>1</v>
      </c>
      <c r="G18" s="69" t="s">
        <v>41</v>
      </c>
      <c r="H18" s="68" t="s">
        <v>33</v>
      </c>
      <c r="I18" s="59">
        <v>48513.94</v>
      </c>
      <c r="J18" s="59">
        <f t="shared" si="0"/>
        <v>48513.94</v>
      </c>
      <c r="K18" s="20"/>
    </row>
    <row r="19" spans="2:11" s="19" customFormat="1" x14ac:dyDescent="0.25">
      <c r="B19" s="54">
        <v>13</v>
      </c>
      <c r="C19" s="54">
        <v>75442</v>
      </c>
      <c r="D19" s="42" t="s">
        <v>30</v>
      </c>
      <c r="E19" s="39" t="s">
        <v>11</v>
      </c>
      <c r="F19" s="41">
        <v>1</v>
      </c>
      <c r="G19" s="69" t="s">
        <v>41</v>
      </c>
      <c r="H19" s="68" t="s">
        <v>33</v>
      </c>
      <c r="I19" s="59">
        <v>45603.1</v>
      </c>
      <c r="J19" s="59">
        <f t="shared" si="0"/>
        <v>45603.1</v>
      </c>
      <c r="K19" s="20"/>
    </row>
    <row r="20" spans="2:11" s="19" customFormat="1" x14ac:dyDescent="0.25">
      <c r="B20" s="54">
        <v>14</v>
      </c>
      <c r="C20" s="54">
        <v>75442</v>
      </c>
      <c r="D20" s="44" t="s">
        <v>32</v>
      </c>
      <c r="E20" s="39" t="s">
        <v>11</v>
      </c>
      <c r="F20" s="38">
        <v>1</v>
      </c>
      <c r="G20" s="69" t="s">
        <v>41</v>
      </c>
      <c r="H20" s="71" t="s">
        <v>33</v>
      </c>
      <c r="I20" s="62">
        <v>10576.04</v>
      </c>
      <c r="J20" s="59">
        <f t="shared" si="0"/>
        <v>10576.04</v>
      </c>
      <c r="K20" s="20"/>
    </row>
    <row r="21" spans="2:11" s="19" customFormat="1" x14ac:dyDescent="0.25">
      <c r="B21" s="54">
        <v>15</v>
      </c>
      <c r="C21" s="54">
        <v>75442</v>
      </c>
      <c r="D21" s="56" t="s">
        <v>49</v>
      </c>
      <c r="E21" s="39" t="s">
        <v>11</v>
      </c>
      <c r="F21" s="41">
        <v>1</v>
      </c>
      <c r="G21" s="69" t="s">
        <v>41</v>
      </c>
      <c r="H21" s="68" t="s">
        <v>33</v>
      </c>
      <c r="I21" s="59">
        <v>10187.93</v>
      </c>
      <c r="J21" s="59">
        <f t="shared" si="0"/>
        <v>10187.93</v>
      </c>
      <c r="K21" s="20"/>
    </row>
    <row r="22" spans="2:11" x14ac:dyDescent="0.25">
      <c r="I22" s="72" t="s">
        <v>62</v>
      </c>
      <c r="J22" s="72">
        <f>SUM(J7:J21)</f>
        <v>257654.43999999997</v>
      </c>
      <c r="K22" s="30"/>
    </row>
    <row r="23" spans="2:11" x14ac:dyDescent="0.25">
      <c r="K23" s="30"/>
    </row>
    <row r="24" spans="2:11" x14ac:dyDescent="0.25">
      <c r="K24" s="30"/>
    </row>
    <row r="25" spans="2:11" x14ac:dyDescent="0.25">
      <c r="K25" s="30"/>
    </row>
    <row r="26" spans="2:11" ht="12.75" x14ac:dyDescent="0.2">
      <c r="B26" s="1"/>
      <c r="C26" s="1"/>
      <c r="D26" s="1"/>
      <c r="E26" s="1"/>
      <c r="F26" s="36"/>
      <c r="G26" s="1"/>
      <c r="H26" s="1"/>
      <c r="I26" s="1"/>
      <c r="J26" s="1"/>
      <c r="K26" s="30"/>
    </row>
    <row r="27" spans="2:11" ht="12.75" x14ac:dyDescent="0.2">
      <c r="B27" s="1"/>
      <c r="C27" s="1"/>
      <c r="D27" s="1"/>
      <c r="E27" s="1"/>
      <c r="F27" s="36"/>
      <c r="G27" s="1"/>
      <c r="H27" s="1"/>
      <c r="I27" s="1"/>
      <c r="J27" s="1"/>
      <c r="K27" s="1"/>
    </row>
    <row r="28" spans="2:11" ht="12.75" x14ac:dyDescent="0.2">
      <c r="B28" s="1"/>
      <c r="C28" s="1"/>
      <c r="D28" s="1"/>
      <c r="E28" s="1"/>
      <c r="F28" s="36"/>
      <c r="G28" s="1"/>
      <c r="H28" s="1"/>
      <c r="I28" s="1"/>
      <c r="J28" s="1"/>
      <c r="K28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8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7"/>
  <sheetViews>
    <sheetView view="pageBreakPreview" topLeftCell="A4" zoomScaleNormal="100" zoomScaleSheetLayoutView="100" workbookViewId="0">
      <selection activeCell="J11" sqref="J11"/>
    </sheetView>
  </sheetViews>
  <sheetFormatPr defaultRowHeight="15.75" x14ac:dyDescent="0.25"/>
  <cols>
    <col min="1" max="1" width="2.28515625" style="1" customWidth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5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thickBot="1" x14ac:dyDescent="0.25">
      <c r="B1" s="83" t="s">
        <v>45</v>
      </c>
      <c r="C1" s="83"/>
      <c r="D1" s="83"/>
      <c r="E1" s="83"/>
      <c r="F1" s="83"/>
      <c r="G1" s="83"/>
      <c r="H1" s="83"/>
      <c r="I1" s="83"/>
      <c r="J1" s="83"/>
    </row>
    <row r="2" spans="2:11" x14ac:dyDescent="0.25">
      <c r="B2" s="3" t="s">
        <v>0</v>
      </c>
      <c r="C2" s="95" t="s">
        <v>55</v>
      </c>
      <c r="D2" s="4"/>
      <c r="E2" s="5"/>
      <c r="F2" s="34"/>
      <c r="G2" s="94" t="s">
        <v>13</v>
      </c>
      <c r="H2" s="94" t="s">
        <v>14</v>
      </c>
      <c r="I2" s="6" t="s">
        <v>1</v>
      </c>
      <c r="J2" s="7" t="s">
        <v>1</v>
      </c>
      <c r="K2" s="25"/>
    </row>
    <row r="3" spans="2:11" s="13" customFormat="1" x14ac:dyDescent="0.25">
      <c r="B3" s="8" t="s">
        <v>2</v>
      </c>
      <c r="C3" s="90"/>
      <c r="D3" s="9" t="s">
        <v>3</v>
      </c>
      <c r="E3" s="9" t="s">
        <v>4</v>
      </c>
      <c r="F3" s="10" t="s">
        <v>5</v>
      </c>
      <c r="G3" s="85"/>
      <c r="H3" s="84"/>
      <c r="I3" s="31" t="s">
        <v>6</v>
      </c>
      <c r="J3" s="11" t="s">
        <v>7</v>
      </c>
      <c r="K3" s="12"/>
    </row>
    <row r="4" spans="2:11" ht="16.5" thickBot="1" x14ac:dyDescent="0.3">
      <c r="B4" s="14"/>
      <c r="C4" s="91"/>
      <c r="D4" s="15"/>
      <c r="E4" s="16"/>
      <c r="F4" s="33"/>
      <c r="G4" s="86"/>
      <c r="H4" s="87"/>
      <c r="I4" s="32" t="s">
        <v>8</v>
      </c>
      <c r="J4" s="17"/>
    </row>
    <row r="5" spans="2:11" ht="19.5" thickBot="1" x14ac:dyDescent="0.35">
      <c r="B5" s="92" t="s">
        <v>72</v>
      </c>
      <c r="C5" s="93"/>
      <c r="D5" s="88" t="s">
        <v>9</v>
      </c>
      <c r="E5" s="88"/>
      <c r="F5" s="88"/>
      <c r="G5" s="88"/>
      <c r="H5" s="88"/>
      <c r="I5" s="88"/>
      <c r="J5" s="18"/>
      <c r="K5" s="25"/>
    </row>
    <row r="6" spans="2:11" s="19" customFormat="1" x14ac:dyDescent="0.25">
      <c r="B6" s="54"/>
      <c r="C6" s="54"/>
      <c r="D6" s="63" t="s">
        <v>18</v>
      </c>
      <c r="E6" s="39"/>
      <c r="F6" s="64"/>
      <c r="G6" s="60"/>
      <c r="H6" s="60"/>
      <c r="I6" s="58"/>
      <c r="J6" s="59"/>
      <c r="K6" s="20"/>
    </row>
    <row r="7" spans="2:11" s="19" customFormat="1" x14ac:dyDescent="0.25">
      <c r="B7" s="54"/>
      <c r="C7" s="54"/>
      <c r="D7" s="40" t="s">
        <v>16</v>
      </c>
      <c r="E7" s="39"/>
      <c r="F7" s="41"/>
      <c r="G7" s="60"/>
      <c r="H7" s="60"/>
      <c r="I7" s="58"/>
      <c r="J7" s="59"/>
      <c r="K7" s="20"/>
    </row>
    <row r="8" spans="2:11" s="19" customFormat="1" ht="22.5" customHeight="1" x14ac:dyDescent="0.25">
      <c r="B8" s="54">
        <v>16</v>
      </c>
      <c r="C8" s="54">
        <v>81388</v>
      </c>
      <c r="D8" s="45" t="s">
        <v>12</v>
      </c>
      <c r="E8" s="39" t="s">
        <v>11</v>
      </c>
      <c r="F8" s="41">
        <v>1</v>
      </c>
      <c r="G8" s="70" t="s">
        <v>42</v>
      </c>
      <c r="H8" s="68" t="s">
        <v>33</v>
      </c>
      <c r="I8" s="59">
        <v>77808.134999999995</v>
      </c>
      <c r="J8" s="59">
        <f>F8*I8</f>
        <v>77808.134999999995</v>
      </c>
      <c r="K8" s="73"/>
    </row>
    <row r="9" spans="2:11" s="19" customFormat="1" x14ac:dyDescent="0.25">
      <c r="B9" s="54">
        <v>17</v>
      </c>
      <c r="C9" s="54">
        <v>81388</v>
      </c>
      <c r="D9" s="45" t="s">
        <v>38</v>
      </c>
      <c r="E9" s="39" t="s">
        <v>11</v>
      </c>
      <c r="F9" s="41">
        <v>1</v>
      </c>
      <c r="G9" s="70" t="s">
        <v>42</v>
      </c>
      <c r="H9" s="68" t="s">
        <v>33</v>
      </c>
      <c r="I9" s="59">
        <v>64192.270000000004</v>
      </c>
      <c r="J9" s="59">
        <f>F9*I9</f>
        <v>64192.270000000004</v>
      </c>
      <c r="K9" s="20"/>
    </row>
    <row r="10" spans="2:11" s="19" customFormat="1" x14ac:dyDescent="0.25">
      <c r="B10" s="54"/>
      <c r="C10" s="54"/>
      <c r="D10" s="40" t="s">
        <v>17</v>
      </c>
      <c r="E10" s="39"/>
      <c r="F10" s="41"/>
      <c r="G10" s="68"/>
      <c r="H10" s="68"/>
      <c r="I10" s="59"/>
      <c r="J10" s="59"/>
      <c r="K10" s="20"/>
    </row>
    <row r="11" spans="2:11" s="19" customFormat="1" ht="31.5" x14ac:dyDescent="0.25">
      <c r="B11" s="54">
        <v>18</v>
      </c>
      <c r="C11" s="54">
        <v>126756</v>
      </c>
      <c r="D11" s="45" t="s">
        <v>37</v>
      </c>
      <c r="E11" s="39" t="s">
        <v>11</v>
      </c>
      <c r="F11" s="41">
        <v>3</v>
      </c>
      <c r="G11" s="70" t="s">
        <v>56</v>
      </c>
      <c r="H11" s="70" t="s">
        <v>35</v>
      </c>
      <c r="I11" s="59">
        <v>82958.83</v>
      </c>
      <c r="J11" s="59">
        <f>F11*I11</f>
        <v>248876.49</v>
      </c>
      <c r="K11" s="20"/>
    </row>
    <row r="12" spans="2:11" x14ac:dyDescent="0.25">
      <c r="I12" s="72" t="s">
        <v>62</v>
      </c>
      <c r="J12" s="72">
        <f>SUM(J8:J11)</f>
        <v>390876.89500000002</v>
      </c>
      <c r="K12" s="30"/>
    </row>
    <row r="13" spans="2:11" x14ac:dyDescent="0.25">
      <c r="K13" s="30"/>
    </row>
    <row r="14" spans="2:11" x14ac:dyDescent="0.25">
      <c r="K14" s="30"/>
    </row>
    <row r="15" spans="2:11" ht="12.75" x14ac:dyDescent="0.2">
      <c r="B15" s="1"/>
      <c r="C15" s="1"/>
      <c r="D15" s="1"/>
      <c r="E15" s="1"/>
      <c r="F15" s="36"/>
      <c r="G15" s="1"/>
      <c r="H15" s="1"/>
      <c r="I15" s="1"/>
      <c r="J15" s="1"/>
      <c r="K15" s="30"/>
    </row>
    <row r="16" spans="2:11" ht="12.75" x14ac:dyDescent="0.2">
      <c r="B16" s="1"/>
      <c r="C16" s="1"/>
      <c r="D16" s="1"/>
      <c r="E16" s="1"/>
      <c r="F16" s="36"/>
      <c r="G16" s="1"/>
      <c r="H16" s="1"/>
      <c r="I16" s="1"/>
      <c r="J16" s="1"/>
      <c r="K16" s="1"/>
    </row>
    <row r="17" spans="2:11" ht="12.75" x14ac:dyDescent="0.2">
      <c r="B17" s="1"/>
      <c r="C17" s="1"/>
      <c r="D17" s="1"/>
      <c r="E17" s="1"/>
      <c r="F17" s="36"/>
      <c r="G17" s="1"/>
      <c r="H17" s="1"/>
      <c r="I17" s="1"/>
      <c r="J17" s="1"/>
      <c r="K17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view="pageBreakPreview" topLeftCell="A3" zoomScale="90" zoomScaleNormal="100" zoomScaleSheetLayoutView="90" workbookViewId="0">
      <selection activeCell="J9" sqref="J9"/>
    </sheetView>
  </sheetViews>
  <sheetFormatPr defaultRowHeight="15.75" x14ac:dyDescent="0.25"/>
  <cols>
    <col min="1" max="1" width="3.140625" style="36" customWidth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5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customHeight="1" thickBot="1" x14ac:dyDescent="0.25">
      <c r="B1" s="83" t="s">
        <v>45</v>
      </c>
      <c r="C1" s="83"/>
      <c r="D1" s="83"/>
      <c r="E1" s="83"/>
      <c r="F1" s="83"/>
      <c r="G1" s="83"/>
      <c r="H1" s="83"/>
      <c r="I1" s="83"/>
      <c r="J1" s="83"/>
    </row>
    <row r="2" spans="1:11" x14ac:dyDescent="0.25">
      <c r="B2" s="3" t="s">
        <v>0</v>
      </c>
      <c r="C2" s="95" t="s">
        <v>55</v>
      </c>
      <c r="D2" s="4"/>
      <c r="E2" s="5"/>
      <c r="F2" s="34"/>
      <c r="G2" s="94" t="s">
        <v>13</v>
      </c>
      <c r="H2" s="94" t="s">
        <v>14</v>
      </c>
      <c r="I2" s="6" t="s">
        <v>1</v>
      </c>
      <c r="J2" s="7" t="s">
        <v>1</v>
      </c>
      <c r="K2" s="25"/>
    </row>
    <row r="3" spans="1:11" s="13" customFormat="1" x14ac:dyDescent="0.25">
      <c r="A3" s="52"/>
      <c r="B3" s="8" t="s">
        <v>2</v>
      </c>
      <c r="C3" s="90"/>
      <c r="D3" s="9" t="s">
        <v>3</v>
      </c>
      <c r="E3" s="9" t="s">
        <v>4</v>
      </c>
      <c r="F3" s="10" t="s">
        <v>5</v>
      </c>
      <c r="G3" s="85"/>
      <c r="H3" s="84"/>
      <c r="I3" s="31" t="s">
        <v>6</v>
      </c>
      <c r="J3" s="11" t="s">
        <v>7</v>
      </c>
      <c r="K3" s="12"/>
    </row>
    <row r="4" spans="1:11" ht="16.5" thickBot="1" x14ac:dyDescent="0.3">
      <c r="B4" s="14"/>
      <c r="C4" s="91"/>
      <c r="D4" s="15"/>
      <c r="E4" s="16"/>
      <c r="F4" s="33"/>
      <c r="G4" s="86"/>
      <c r="H4" s="87"/>
      <c r="I4" s="32" t="s">
        <v>8</v>
      </c>
      <c r="J4" s="17"/>
    </row>
    <row r="5" spans="1:11" ht="19.5" thickBot="1" x14ac:dyDescent="0.35">
      <c r="B5" s="92" t="s">
        <v>73</v>
      </c>
      <c r="C5" s="93"/>
      <c r="D5" s="96" t="s">
        <v>9</v>
      </c>
      <c r="E5" s="96"/>
      <c r="F5" s="96"/>
      <c r="G5" s="88"/>
      <c r="H5" s="88"/>
      <c r="I5" s="88"/>
      <c r="J5" s="18"/>
      <c r="K5" s="25"/>
    </row>
    <row r="6" spans="1:11" s="19" customFormat="1" ht="47.25" x14ac:dyDescent="0.25">
      <c r="A6" s="53"/>
      <c r="B6" s="54">
        <v>19</v>
      </c>
      <c r="C6" s="54">
        <v>150710</v>
      </c>
      <c r="D6" s="45" t="s">
        <v>69</v>
      </c>
      <c r="E6" s="39" t="s">
        <v>11</v>
      </c>
      <c r="F6" s="41">
        <f>10+3-4-2</f>
        <v>7</v>
      </c>
      <c r="G6" s="68" t="s">
        <v>43</v>
      </c>
      <c r="H6" s="70" t="s">
        <v>52</v>
      </c>
      <c r="I6" s="59">
        <v>2882</v>
      </c>
      <c r="J6" s="59">
        <f>F6*I6</f>
        <v>20174</v>
      </c>
      <c r="K6" s="20"/>
    </row>
    <row r="7" spans="1:11" s="19" customFormat="1" ht="47.25" x14ac:dyDescent="0.25">
      <c r="A7" s="53"/>
      <c r="B7" s="54">
        <v>20</v>
      </c>
      <c r="C7" s="54">
        <v>7641</v>
      </c>
      <c r="D7" s="44" t="s">
        <v>26</v>
      </c>
      <c r="E7" s="39" t="s">
        <v>11</v>
      </c>
      <c r="F7" s="41">
        <f>13+4-15</f>
        <v>2</v>
      </c>
      <c r="G7" s="68" t="s">
        <v>43</v>
      </c>
      <c r="H7" s="70" t="s">
        <v>53</v>
      </c>
      <c r="I7" s="59">
        <v>266.2</v>
      </c>
      <c r="J7" s="59">
        <f t="shared" ref="J7:J14" si="0">F7*I7</f>
        <v>532.4</v>
      </c>
      <c r="K7" s="20"/>
    </row>
    <row r="8" spans="1:11" s="19" customFormat="1" ht="31.5" x14ac:dyDescent="0.25">
      <c r="A8" s="53"/>
      <c r="B8" s="54">
        <v>21</v>
      </c>
      <c r="C8" s="54">
        <v>150710</v>
      </c>
      <c r="D8" s="42" t="s">
        <v>25</v>
      </c>
      <c r="E8" s="39" t="s">
        <v>11</v>
      </c>
      <c r="F8" s="38">
        <f>9+2-2</f>
        <v>9</v>
      </c>
      <c r="G8" s="68" t="s">
        <v>43</v>
      </c>
      <c r="H8" s="70" t="s">
        <v>54</v>
      </c>
      <c r="I8" s="59">
        <v>1677.68</v>
      </c>
      <c r="J8" s="59">
        <f t="shared" si="0"/>
        <v>15099.12</v>
      </c>
      <c r="K8" s="20"/>
    </row>
    <row r="9" spans="1:11" s="19" customFormat="1" ht="31.5" x14ac:dyDescent="0.25">
      <c r="A9" s="53"/>
      <c r="B9" s="54">
        <v>22</v>
      </c>
      <c r="C9" s="54">
        <v>150710</v>
      </c>
      <c r="D9" s="42" t="s">
        <v>27</v>
      </c>
      <c r="E9" s="39" t="s">
        <v>11</v>
      </c>
      <c r="F9" s="38">
        <f>9+2-2</f>
        <v>9</v>
      </c>
      <c r="G9" s="68" t="s">
        <v>43</v>
      </c>
      <c r="H9" s="70" t="s">
        <v>54</v>
      </c>
      <c r="I9" s="59">
        <v>1498.01</v>
      </c>
      <c r="J9" s="59">
        <f t="shared" si="0"/>
        <v>13482.09</v>
      </c>
      <c r="K9" s="20"/>
    </row>
    <row r="10" spans="1:11" s="19" customFormat="1" ht="31.5" x14ac:dyDescent="0.25">
      <c r="A10" s="53"/>
      <c r="B10" s="54">
        <v>23</v>
      </c>
      <c r="C10" s="54">
        <v>150710</v>
      </c>
      <c r="D10" s="45" t="s">
        <v>70</v>
      </c>
      <c r="E10" s="39" t="s">
        <v>11</v>
      </c>
      <c r="F10" s="41">
        <f>9+2-4-1</f>
        <v>6</v>
      </c>
      <c r="G10" s="68" t="s">
        <v>43</v>
      </c>
      <c r="H10" s="70" t="s">
        <v>54</v>
      </c>
      <c r="I10" s="59">
        <v>4503.18</v>
      </c>
      <c r="J10" s="59">
        <f t="shared" si="0"/>
        <v>27019.08</v>
      </c>
      <c r="K10" s="20"/>
    </row>
    <row r="11" spans="1:11" s="19" customFormat="1" ht="31.5" x14ac:dyDescent="0.25">
      <c r="A11" s="53"/>
      <c r="B11" s="54">
        <v>24</v>
      </c>
      <c r="C11" s="54">
        <v>150710</v>
      </c>
      <c r="D11" s="44" t="s">
        <v>46</v>
      </c>
      <c r="E11" s="39" t="s">
        <v>11</v>
      </c>
      <c r="F11" s="41">
        <v>3</v>
      </c>
      <c r="G11" s="68" t="s">
        <v>43</v>
      </c>
      <c r="H11" s="70" t="s">
        <v>54</v>
      </c>
      <c r="I11" s="59">
        <v>5599.48</v>
      </c>
      <c r="J11" s="59">
        <f t="shared" si="0"/>
        <v>16798.439999999999</v>
      </c>
      <c r="K11" s="20"/>
    </row>
    <row r="12" spans="1:11" ht="63" x14ac:dyDescent="0.2">
      <c r="B12" s="54">
        <v>25</v>
      </c>
      <c r="C12" s="54">
        <v>7641</v>
      </c>
      <c r="D12" s="44" t="s">
        <v>57</v>
      </c>
      <c r="E12" s="39" t="s">
        <v>11</v>
      </c>
      <c r="F12" s="41">
        <v>1</v>
      </c>
      <c r="G12" s="68" t="s">
        <v>60</v>
      </c>
      <c r="H12" s="70" t="s">
        <v>61</v>
      </c>
      <c r="I12" s="59">
        <v>666</v>
      </c>
      <c r="J12" s="59">
        <f t="shared" si="0"/>
        <v>666</v>
      </c>
      <c r="K12" s="30"/>
    </row>
    <row r="13" spans="1:11" ht="63" x14ac:dyDescent="0.2">
      <c r="B13" s="54">
        <v>26</v>
      </c>
      <c r="C13" s="54">
        <v>7641</v>
      </c>
      <c r="D13" s="44" t="s">
        <v>58</v>
      </c>
      <c r="E13" s="39" t="s">
        <v>11</v>
      </c>
      <c r="F13" s="41">
        <v>2</v>
      </c>
      <c r="G13" s="68" t="s">
        <v>60</v>
      </c>
      <c r="H13" s="70" t="s">
        <v>61</v>
      </c>
      <c r="I13" s="59">
        <v>370.85</v>
      </c>
      <c r="J13" s="59">
        <f t="shared" si="0"/>
        <v>741.7</v>
      </c>
      <c r="K13" s="30"/>
    </row>
    <row r="14" spans="1:11" ht="63" x14ac:dyDescent="0.2">
      <c r="B14" s="54">
        <v>27</v>
      </c>
      <c r="C14" s="54">
        <v>7641</v>
      </c>
      <c r="D14" s="44" t="s">
        <v>59</v>
      </c>
      <c r="E14" s="39" t="s">
        <v>11</v>
      </c>
      <c r="F14" s="41">
        <v>1</v>
      </c>
      <c r="G14" s="68" t="s">
        <v>60</v>
      </c>
      <c r="H14" s="70" t="s">
        <v>61</v>
      </c>
      <c r="I14" s="59">
        <v>614.61</v>
      </c>
      <c r="J14" s="59">
        <f t="shared" si="0"/>
        <v>614.61</v>
      </c>
      <c r="K14" s="30"/>
    </row>
    <row r="15" spans="1:11" x14ac:dyDescent="0.25">
      <c r="I15" s="72" t="s">
        <v>62</v>
      </c>
      <c r="J15" s="72">
        <f>SUM(J6:J14)</f>
        <v>95127.44</v>
      </c>
      <c r="K15" s="30"/>
    </row>
    <row r="16" spans="1:11" x14ac:dyDescent="0.25">
      <c r="K16" s="30"/>
    </row>
    <row r="17" spans="2:11" ht="12.75" x14ac:dyDescent="0.2">
      <c r="B17" s="1"/>
      <c r="C17" s="1"/>
      <c r="D17" s="1"/>
      <c r="E17" s="1"/>
      <c r="F17" s="36"/>
      <c r="G17" s="1"/>
      <c r="H17" s="1"/>
      <c r="I17" s="1"/>
      <c r="J17" s="1"/>
      <c r="K17" s="30"/>
    </row>
    <row r="18" spans="2:11" ht="12.75" x14ac:dyDescent="0.2">
      <c r="B18" s="1"/>
      <c r="C18" s="1"/>
      <c r="D18" s="1"/>
      <c r="E18" s="1"/>
      <c r="F18" s="36"/>
      <c r="G18" s="1"/>
      <c r="H18" s="1"/>
      <c r="I18" s="1"/>
      <c r="J18" s="1"/>
      <c r="K18" s="1"/>
    </row>
    <row r="19" spans="2:11" ht="12.75" x14ac:dyDescent="0.2">
      <c r="B19" s="1"/>
      <c r="C19" s="1"/>
      <c r="D19" s="1"/>
      <c r="E19" s="1"/>
      <c r="F19" s="36"/>
      <c r="G19" s="1"/>
      <c r="H19" s="1"/>
      <c r="I19" s="1"/>
      <c r="J19" s="1"/>
      <c r="K19" s="1"/>
    </row>
  </sheetData>
  <mergeCells count="6">
    <mergeCell ref="B1:J1"/>
    <mergeCell ref="G2:G4"/>
    <mergeCell ref="H2:H4"/>
    <mergeCell ref="D5:I5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8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zoomScaleNormal="100" workbookViewId="0">
      <selection activeCell="J9" sqref="J9"/>
    </sheetView>
  </sheetViews>
  <sheetFormatPr defaultRowHeight="15.75" x14ac:dyDescent="0.25"/>
  <cols>
    <col min="1" max="1" width="3.140625" style="36" customWidth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5" bestFit="1" customWidth="1"/>
    <col min="7" max="7" width="24.7109375" style="24" bestFit="1" customWidth="1"/>
    <col min="8" max="8" width="24.140625" style="24" customWidth="1"/>
    <col min="9" max="9" width="11.7109375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1:11" ht="20.25" customHeight="1" thickBot="1" x14ac:dyDescent="0.25">
      <c r="B1" s="83" t="s">
        <v>45</v>
      </c>
      <c r="C1" s="83"/>
      <c r="D1" s="83"/>
      <c r="E1" s="83"/>
      <c r="F1" s="83"/>
      <c r="G1" s="83"/>
      <c r="H1" s="83"/>
      <c r="I1" s="83"/>
      <c r="J1" s="83"/>
    </row>
    <row r="2" spans="1:11" x14ac:dyDescent="0.25">
      <c r="B2" s="3" t="s">
        <v>0</v>
      </c>
      <c r="C2" s="95" t="s">
        <v>55</v>
      </c>
      <c r="D2" s="4"/>
      <c r="E2" s="5"/>
      <c r="F2" s="34"/>
      <c r="G2" s="94" t="s">
        <v>13</v>
      </c>
      <c r="H2" s="94" t="s">
        <v>14</v>
      </c>
      <c r="I2" s="6" t="s">
        <v>1</v>
      </c>
      <c r="J2" s="7" t="s">
        <v>1</v>
      </c>
      <c r="K2" s="25"/>
    </row>
    <row r="3" spans="1:11" s="13" customFormat="1" x14ac:dyDescent="0.25">
      <c r="A3" s="52"/>
      <c r="B3" s="8" t="s">
        <v>2</v>
      </c>
      <c r="C3" s="90"/>
      <c r="D3" s="9" t="s">
        <v>3</v>
      </c>
      <c r="E3" s="9" t="s">
        <v>4</v>
      </c>
      <c r="F3" s="10" t="s">
        <v>5</v>
      </c>
      <c r="G3" s="85"/>
      <c r="H3" s="84"/>
      <c r="I3" s="81" t="s">
        <v>6</v>
      </c>
      <c r="J3" s="11" t="s">
        <v>7</v>
      </c>
      <c r="K3" s="12"/>
    </row>
    <row r="4" spans="1:11" ht="16.5" thickBot="1" x14ac:dyDescent="0.3">
      <c r="B4" s="14"/>
      <c r="C4" s="91"/>
      <c r="D4" s="15"/>
      <c r="E4" s="16"/>
      <c r="F4" s="82"/>
      <c r="G4" s="86"/>
      <c r="H4" s="87"/>
      <c r="I4" s="82" t="s">
        <v>8</v>
      </c>
      <c r="J4" s="17"/>
    </row>
    <row r="5" spans="1:11" ht="53.25" customHeight="1" thickBot="1" x14ac:dyDescent="0.35">
      <c r="B5" s="97" t="s">
        <v>77</v>
      </c>
      <c r="C5" s="93"/>
      <c r="D5" s="96" t="s">
        <v>9</v>
      </c>
      <c r="E5" s="96"/>
      <c r="F5" s="96"/>
      <c r="G5" s="88"/>
      <c r="H5" s="88"/>
      <c r="I5" s="88"/>
      <c r="J5" s="18"/>
      <c r="K5" s="25"/>
    </row>
    <row r="6" spans="1:11" s="19" customFormat="1" ht="47.25" x14ac:dyDescent="0.25">
      <c r="A6" s="53"/>
      <c r="B6" s="54">
        <v>28</v>
      </c>
      <c r="C6" s="54">
        <v>150710</v>
      </c>
      <c r="D6" s="45" t="s">
        <v>69</v>
      </c>
      <c r="E6" s="39" t="s">
        <v>11</v>
      </c>
      <c r="F6" s="41">
        <v>2</v>
      </c>
      <c r="G6" s="68" t="s">
        <v>43</v>
      </c>
      <c r="H6" s="70" t="s">
        <v>52</v>
      </c>
      <c r="I6" s="59">
        <v>2882</v>
      </c>
      <c r="J6" s="59">
        <f>F6*I6</f>
        <v>5764</v>
      </c>
      <c r="K6" s="20"/>
    </row>
    <row r="7" spans="1:11" s="19" customFormat="1" ht="31.5" x14ac:dyDescent="0.25">
      <c r="A7" s="53"/>
      <c r="B7" s="54">
        <v>29</v>
      </c>
      <c r="C7" s="54">
        <v>150710</v>
      </c>
      <c r="D7" s="42" t="s">
        <v>25</v>
      </c>
      <c r="E7" s="39" t="s">
        <v>11</v>
      </c>
      <c r="F7" s="38">
        <v>2</v>
      </c>
      <c r="G7" s="68" t="s">
        <v>43</v>
      </c>
      <c r="H7" s="70" t="s">
        <v>54</v>
      </c>
      <c r="I7" s="59">
        <v>1677.68</v>
      </c>
      <c r="J7" s="59">
        <f>F7*I7</f>
        <v>3355.36</v>
      </c>
      <c r="K7" s="20"/>
    </row>
    <row r="8" spans="1:11" s="19" customFormat="1" ht="31.5" x14ac:dyDescent="0.25">
      <c r="A8" s="53"/>
      <c r="B8" s="54">
        <v>30</v>
      </c>
      <c r="C8" s="54">
        <v>150710</v>
      </c>
      <c r="D8" s="42" t="s">
        <v>27</v>
      </c>
      <c r="E8" s="39" t="s">
        <v>11</v>
      </c>
      <c r="F8" s="38">
        <v>2</v>
      </c>
      <c r="G8" s="68" t="s">
        <v>43</v>
      </c>
      <c r="H8" s="70" t="s">
        <v>54</v>
      </c>
      <c r="I8" s="59">
        <v>1498.01</v>
      </c>
      <c r="J8" s="59">
        <f>F8*I8</f>
        <v>2996.02</v>
      </c>
      <c r="K8" s="20"/>
    </row>
    <row r="9" spans="1:11" s="19" customFormat="1" ht="31.5" x14ac:dyDescent="0.25">
      <c r="A9" s="53"/>
      <c r="B9" s="54">
        <v>31</v>
      </c>
      <c r="C9" s="54">
        <v>150710</v>
      </c>
      <c r="D9" s="45" t="s">
        <v>70</v>
      </c>
      <c r="E9" s="39" t="s">
        <v>11</v>
      </c>
      <c r="F9" s="41">
        <v>1</v>
      </c>
      <c r="G9" s="68" t="s">
        <v>43</v>
      </c>
      <c r="H9" s="70" t="s">
        <v>54</v>
      </c>
      <c r="I9" s="59">
        <v>4503.18</v>
      </c>
      <c r="J9" s="59">
        <f t="shared" ref="J7:J9" si="0">F9*I9</f>
        <v>4503.18</v>
      </c>
      <c r="K9" s="20"/>
    </row>
    <row r="10" spans="1:11" x14ac:dyDescent="0.25">
      <c r="I10" s="72" t="s">
        <v>62</v>
      </c>
      <c r="J10" s="72">
        <f>SUM(J6:J9)</f>
        <v>16618.560000000001</v>
      </c>
      <c r="K10" s="30"/>
    </row>
    <row r="11" spans="1:11" x14ac:dyDescent="0.25">
      <c r="K11" s="30"/>
    </row>
    <row r="12" spans="1:11" ht="12.75" x14ac:dyDescent="0.2">
      <c r="B12" s="1"/>
      <c r="C12" s="1"/>
      <c r="D12" s="1"/>
      <c r="E12" s="1"/>
      <c r="F12" s="36"/>
      <c r="G12" s="1"/>
      <c r="H12" s="1"/>
      <c r="I12" s="1"/>
      <c r="J12" s="1"/>
      <c r="K12" s="30"/>
    </row>
    <row r="13" spans="1:11" ht="12.75" x14ac:dyDescent="0.2">
      <c r="B13" s="1"/>
      <c r="C13" s="1"/>
      <c r="D13" s="1"/>
      <c r="E13" s="1"/>
      <c r="F13" s="36"/>
      <c r="G13" s="1"/>
      <c r="H13" s="1"/>
      <c r="I13" s="1"/>
      <c r="J13" s="1"/>
      <c r="K13" s="1"/>
    </row>
    <row r="14" spans="1:11" ht="12.75" x14ac:dyDescent="0.2">
      <c r="B14" s="1"/>
      <c r="C14" s="1"/>
      <c r="D14" s="1"/>
      <c r="E14" s="1"/>
      <c r="F14" s="36"/>
      <c r="G14" s="1"/>
      <c r="H14" s="1"/>
      <c r="I14" s="1"/>
      <c r="J14" s="1"/>
      <c r="K14" s="1"/>
    </row>
  </sheetData>
  <mergeCells count="6">
    <mergeCell ref="B1:J1"/>
    <mergeCell ref="C2:C4"/>
    <mergeCell ref="G2:G4"/>
    <mergeCell ref="H2:H4"/>
    <mergeCell ref="B5:C5"/>
    <mergeCell ref="D5:I5"/>
  </mergeCells>
  <pageMargins left="0.511811024" right="0.511811024" top="0.78740157499999996" bottom="0.78740157499999996" header="0.31496062000000002" footer="0.31496062000000002"/>
  <pageSetup paperSize="9" scale="67" fitToHeight="0" orientation="landscape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P8"/>
  <sheetViews>
    <sheetView view="pageBreakPreview" zoomScaleNormal="100" zoomScaleSheetLayoutView="100" workbookViewId="0">
      <selection activeCell="J7" sqref="J7"/>
    </sheetView>
  </sheetViews>
  <sheetFormatPr defaultRowHeight="15.75" x14ac:dyDescent="0.25"/>
  <cols>
    <col min="1" max="1" width="9.140625" style="1"/>
    <col min="2" max="2" width="9.42578125" style="21" customWidth="1"/>
    <col min="3" max="3" width="10.85546875" style="21" bestFit="1" customWidth="1"/>
    <col min="4" max="4" width="78.28515625" style="22" customWidth="1"/>
    <col min="5" max="5" width="7.85546875" style="23" customWidth="1"/>
    <col min="6" max="6" width="11.85546875" style="35" bestFit="1" customWidth="1"/>
    <col min="7" max="7" width="24.7109375" style="24" bestFit="1" customWidth="1"/>
    <col min="8" max="8" width="24.140625" style="24" customWidth="1"/>
    <col min="9" max="9" width="16" style="24" customWidth="1"/>
    <col min="10" max="10" width="19.42578125" style="24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thickBot="1" x14ac:dyDescent="0.25">
      <c r="B1" s="83" t="s">
        <v>45</v>
      </c>
      <c r="C1" s="83"/>
      <c r="D1" s="83"/>
      <c r="E1" s="83"/>
      <c r="F1" s="83"/>
      <c r="G1" s="83"/>
      <c r="H1" s="83"/>
      <c r="I1" s="83"/>
      <c r="J1" s="83"/>
    </row>
    <row r="2" spans="2:11" x14ac:dyDescent="0.25">
      <c r="B2" s="3" t="s">
        <v>0</v>
      </c>
      <c r="C2" s="95" t="s">
        <v>55</v>
      </c>
      <c r="D2" s="4"/>
      <c r="E2" s="5"/>
      <c r="F2" s="34"/>
      <c r="G2" s="94" t="s">
        <v>13</v>
      </c>
      <c r="H2" s="94" t="s">
        <v>14</v>
      </c>
      <c r="I2" s="6" t="s">
        <v>1</v>
      </c>
      <c r="J2" s="7" t="s">
        <v>1</v>
      </c>
      <c r="K2" s="25"/>
    </row>
    <row r="3" spans="2:11" s="13" customFormat="1" x14ac:dyDescent="0.25">
      <c r="B3" s="8" t="s">
        <v>2</v>
      </c>
      <c r="C3" s="90"/>
      <c r="D3" s="9" t="s">
        <v>3</v>
      </c>
      <c r="E3" s="9" t="s">
        <v>4</v>
      </c>
      <c r="F3" s="10" t="s">
        <v>5</v>
      </c>
      <c r="G3" s="85"/>
      <c r="H3" s="84"/>
      <c r="I3" s="31" t="s">
        <v>6</v>
      </c>
      <c r="J3" s="11" t="s">
        <v>7</v>
      </c>
      <c r="K3" s="12"/>
    </row>
    <row r="4" spans="2:11" ht="27" customHeight="1" thickBot="1" x14ac:dyDescent="0.3">
      <c r="B4" s="14"/>
      <c r="C4" s="91"/>
      <c r="D4" s="15"/>
      <c r="E4" s="16"/>
      <c r="F4" s="33"/>
      <c r="G4" s="86"/>
      <c r="H4" s="87"/>
      <c r="I4" s="32" t="s">
        <v>8</v>
      </c>
      <c r="J4" s="17"/>
    </row>
    <row r="5" spans="2:11" s="19" customFormat="1" ht="16.5" thickBot="1" x14ac:dyDescent="0.3">
      <c r="B5" s="92" t="s">
        <v>74</v>
      </c>
      <c r="C5" s="93"/>
      <c r="D5" s="80" t="s">
        <v>18</v>
      </c>
      <c r="E5" s="26"/>
      <c r="F5" s="37"/>
      <c r="G5" s="27"/>
      <c r="H5" s="27"/>
      <c r="I5" s="28"/>
      <c r="J5" s="29"/>
      <c r="K5" s="20"/>
    </row>
    <row r="6" spans="2:11" s="19" customFormat="1" x14ac:dyDescent="0.25">
      <c r="B6" s="54"/>
      <c r="C6" s="57"/>
      <c r="D6" s="65" t="s">
        <v>15</v>
      </c>
      <c r="E6" s="66"/>
      <c r="F6" s="67"/>
      <c r="G6" s="61"/>
      <c r="H6" s="60"/>
      <c r="I6" s="58"/>
      <c r="J6" s="59"/>
      <c r="K6" s="20"/>
    </row>
    <row r="7" spans="2:11" s="19" customFormat="1" x14ac:dyDescent="0.25">
      <c r="B7" s="54">
        <v>32</v>
      </c>
      <c r="C7" s="54">
        <v>70610</v>
      </c>
      <c r="D7" s="45" t="s">
        <v>36</v>
      </c>
      <c r="E7" s="39" t="s">
        <v>10</v>
      </c>
      <c r="F7" s="46">
        <v>3</v>
      </c>
      <c r="G7" s="70" t="s">
        <v>44</v>
      </c>
      <c r="H7" s="68" t="s">
        <v>33</v>
      </c>
      <c r="I7" s="59">
        <v>47610</v>
      </c>
      <c r="J7" s="59">
        <f>F7*I7</f>
        <v>142830</v>
      </c>
      <c r="K7" s="20"/>
    </row>
    <row r="8" spans="2:11" x14ac:dyDescent="0.25">
      <c r="I8" s="72" t="s">
        <v>62</v>
      </c>
      <c r="J8" s="72">
        <f>SUM(J7)</f>
        <v>142830</v>
      </c>
    </row>
  </sheetData>
  <mergeCells count="5">
    <mergeCell ref="B1:J1"/>
    <mergeCell ref="G2:G4"/>
    <mergeCell ref="H2:H4"/>
    <mergeCell ref="C2:C4"/>
    <mergeCell ref="B5:C5"/>
  </mergeCells>
  <pageMargins left="0.511811024" right="0.511811024" top="0.78740157499999996" bottom="0.78740157499999996" header="0.31496062000000002" footer="0.31496062000000002"/>
  <pageSetup paperSize="9" scale="6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ORÇ-GERAL</vt:lpstr>
      <vt:lpstr>Grupo_1_peças_aço</vt:lpstr>
      <vt:lpstr>Grupo_2_mono_grade</vt:lpstr>
      <vt:lpstr>Grupo_3_valvula_junta</vt:lpstr>
      <vt:lpstr>Grupo_4_valvula(cota_exclusiva</vt:lpstr>
      <vt:lpstr>Item_32</vt:lpstr>
      <vt:lpstr>Grupo_1_peças_aço!Area_de_impressao</vt:lpstr>
      <vt:lpstr>Grupo_2_mono_grade!Area_de_impressao</vt:lpstr>
      <vt:lpstr>Grupo_3_valvula_junta!Area_de_impressao</vt:lpstr>
      <vt:lpstr>'ORÇ-GERAL'!Area_de_impressao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Renato José da Silva Isacksson</cp:lastModifiedBy>
  <cp:lastPrinted>2019-05-23T18:29:21Z</cp:lastPrinted>
  <dcterms:created xsi:type="dcterms:W3CDTF">2017-02-06T23:12:26Z</dcterms:created>
  <dcterms:modified xsi:type="dcterms:W3CDTF">2019-05-23T19:34:56Z</dcterms:modified>
</cp:coreProperties>
</file>