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CD_licitacao\Anexo_I\"/>
    </mc:Choice>
  </mc:AlternateContent>
  <bookViews>
    <workbookView xWindow="0" yWindow="0" windowWidth="7470" windowHeight="2670"/>
  </bookViews>
  <sheets>
    <sheet name="Planilha Edital" sheetId="1" r:id="rId1"/>
    <sheet name="Planilha1" sheetId="3" r:id="rId2"/>
  </sheets>
  <definedNames>
    <definedName name="_xlnm._FilterDatabase" localSheetId="0" hidden="1">'Planilha Edital'!$A$3:$G$20</definedName>
    <definedName name="_xlnm.Print_Area" localSheetId="0">'Planilha Edital'!$A$1:$G$29</definedName>
    <definedName name="Print_Area_0" localSheetId="0">'Planilha Edital'!$A$3:$G$20</definedName>
    <definedName name="Print_Titles_0" localSheetId="0">'Planilha Edital'!$3:$3</definedName>
    <definedName name="_xlnm.Print_Titles" localSheetId="0">'Planilha Edital'!$3:$3</definedName>
  </definedNames>
  <calcPr calcId="162913"/>
</workbook>
</file>

<file path=xl/calcChain.xml><?xml version="1.0" encoding="utf-8"?>
<calcChain xmlns="http://schemas.openxmlformats.org/spreadsheetml/2006/main">
  <c r="E5" i="1" l="1"/>
  <c r="E10" i="1"/>
  <c r="E9" i="1"/>
  <c r="G18" i="1" l="1"/>
  <c r="G17" i="1"/>
  <c r="J22" i="3" l="1"/>
  <c r="K22" i="3"/>
  <c r="M11" i="3"/>
  <c r="M12" i="3"/>
  <c r="M10" i="3"/>
  <c r="L13" i="3"/>
  <c r="G16" i="1"/>
  <c r="G19" i="1"/>
  <c r="G14" i="1" l="1"/>
  <c r="G13" i="1"/>
  <c r="G12" i="1"/>
  <c r="G11" i="1"/>
  <c r="G10" i="1"/>
  <c r="G9" i="1"/>
  <c r="G8" i="1"/>
  <c r="G7" i="1"/>
  <c r="G6" i="1"/>
  <c r="G5" i="1"/>
  <c r="G4" i="1"/>
  <c r="G15" i="1" l="1"/>
  <c r="G20" i="1" s="1"/>
</calcChain>
</file>

<file path=xl/sharedStrings.xml><?xml version="1.0" encoding="utf-8"?>
<sst xmlns="http://schemas.openxmlformats.org/spreadsheetml/2006/main" count="44" uniqueCount="29">
  <si>
    <t>Item</t>
  </si>
  <si>
    <t>CATMAT</t>
  </si>
  <si>
    <t>Especificações</t>
  </si>
  <si>
    <t>Unidade</t>
  </si>
  <si>
    <t>Quant</t>
  </si>
  <si>
    <t>Valor Unit (R$)</t>
  </si>
  <si>
    <t>Subtotal (R$)</t>
  </si>
  <si>
    <t>unid</t>
  </si>
  <si>
    <t>TOTAL</t>
  </si>
  <si>
    <t xml:space="preserve">Anexo I - Planilha de Especificações Técnicas, Quantidades e Preços
</t>
  </si>
  <si>
    <t>goias</t>
  </si>
  <si>
    <t>tocantis</t>
  </si>
  <si>
    <t>df</t>
  </si>
  <si>
    <r>
      <t xml:space="preserve">Caminhão compactador de lixo, potência mínima 175 CV, com ar-condicionado, direção hidráulica, com lameiro de borracha. Carga útil mínima de lixo a ser transportado no coletor compactador é de 3.500 kg. Motor diesel mínimo 04 cilindros. Direção hidráulica. Com COLETOR COMPACTADOR de resíduos sólidos, novo, montado, capacidade mínima de lixo compactado 6 m³, comandos hidráulicos para abertura, descarga e fechamento com comando por alavancas. Sinalização sonora de marcha ré, bomba de acionamento acoplada diretamente a tomada de força do chassi ou por meio de cardan, depósito em chapa de aço sae 1010/20, trava e destrava manual da estrutura da porta traseira acionado por cilindros hidráulicos, força de compactação mínima 8.000 Kgf, força do escudo ejetor mínima 1.300 Kgf, caixa de chorume mínima 90 Litros, teto em chapa lisa, cilindro de dupla ação e sistema de carregamento traseiro, plataforma traseira para mínimo 04 pessoas, garras de sustentação para operadores, taxa de compactação 3:1, iluminação na praça de carga traseira para trabalho noturno, sinalização conforme normas de trânsito. O 1º emplacamento em nome da Codevasf, com taxas e impostos quitados, emplacados e licenciados no município de entrega especificado pela Codevasf no item 4.1. Garantia mínima de 12 meses. Entrega conforme item 4.1.  </t>
    </r>
    <r>
      <rPr>
        <b/>
        <sz val="12"/>
        <color rgb="FF000000"/>
        <rFont val="Times New Roman"/>
        <family val="1"/>
      </rPr>
      <t>Cota Exclusiva do item 13</t>
    </r>
  </si>
  <si>
    <t xml:space="preserve">Motoniveladora, com cabine fechada com ar-condicionado, motor diesel, potência mínima 140 HP ou unidade equivalente, transmissão mínima 6 velocidades a frente e 3 a ré, peso operacional mínimo 14.500 kg, lâmina largura mínimo de 3.500 mm. Ripper traseiro com três dentes. Garantia mínima 12 meses e assistência técnica garantida. Entrega conforme item 4.1. </t>
  </si>
  <si>
    <r>
      <t xml:space="preserve">Motoniveladora, com cabine fechada com ar-condicionado, motor diesel, potência mínima 140 HP ou unidade equivalente, transmissão mínima 6 velocidades a frente e 3 a ré, peso operacional mínimo 14.500 kg, lâmina largura mínimo de 3.500 mm. Ripper traseiro com três dentes. Garantia mínima 12 meses e assistência técnica garantida. Entrega conforme item 4.1. </t>
    </r>
    <r>
      <rPr>
        <b/>
        <sz val="12"/>
        <color rgb="FF000000"/>
        <rFont val="Times New Roman"/>
        <family val="1"/>
      </rPr>
      <t xml:space="preserve"> Cota Exclusiva do item 5</t>
    </r>
  </si>
  <si>
    <t xml:space="preserve">Caminhão toco, potência mínima 160 CV, cabine com barra de proteção, com ar-condicionado, distância entre-eixos mínimo 4.700 mm, capacidade de carga útil com equipamento mínima 8.250 kg. Com carroceria pipa capacidade mínimo 7.000 litros, tanque construído em aço carbono, tratamento externo com tinta epóxi, chapa em aço, suporte para fixar mangotes e válvulas de sucção, bomba acionada por tomada força através de cardan para autocarregamento. O 1º emplacamento em nome da Codevasf, com taxas e impostos quitados, emplacados e licenciados no município de entrega especificado pela Codevasf no item 4.1. Garantia mínima 12 meses e assistência técnica garantida. Entrega conforme item 4.1. </t>
  </si>
  <si>
    <r>
      <t xml:space="preserve">Caminhão toco, potência mínima 160 CV, cabine com barra de proteção, com ar-condicionado, distância entre-eixos mínimo 4.700 mm, capacidade de carga útil com equipamento mínima 8.250 kg. Com carroceria pipa capacidade mínimo 7.000 litros, tanque construído em aço carbono, tratamento externo com tinta epóxi, chapa em aço, suporte para fixar mangotes e válvulas de sucção, bomba acionada por tomada força através de cardan para autocarregamento. O 1º emplacamento em nome da Codevasf, com taxas e impostos quitados, emplacados e licenciados no município de entrega especificado pela Codevasf no item 4.1. Garantia mínima 12 meses e assistência técnica garantida. Entrega conforme item 4.1. . </t>
    </r>
    <r>
      <rPr>
        <b/>
        <sz val="12"/>
        <color rgb="FF000000"/>
        <rFont val="Times New Roman"/>
        <family val="1"/>
      </rPr>
      <t>Cota Exclusiva do item 9</t>
    </r>
  </si>
  <si>
    <t xml:space="preserve">Caminhão compactador de lixo, potência mínima 175 CV, com ar-condicionado, direção hidráulica, com lameiro de borracha. Carga útil mínima de lixo a ser transportado no coletor compactador é de 3.500 kg. Motor diesel mínimo 04 cilindros. Direção hidráulica. Com COLETOR COMPACTADOR de resíduos sólidos, novo, montado, capacidade mínima de lixo compactado 6 m³, comandos hidráulicos para abertura, descarga e fechamento com comando por alavancas. Sinalização sonora de marcha ré, bomba de acionamento acoplada diretamente a tomada de força do chassi ou por meio de cardan, depósito em chapa de aço sae 1010/20, trava e destrava manual da estrutura da porta traseira acionado por cilindros hidráulicos, força de compactação mínima 8.000 Kgf, força do escudo ejetor mínima 1.300 Kgf, caixa de chorume mínima 90 Litros, teto em chapa lisa, cilindro de dupla ação e sistema de carregamento traseiro, plataforma traseira para mínimo 04 pessoas, garras de sustentação para operadores, taxa de compactação 3:1, iluminação na praça de carga traseira para trabalho noturno, sinalização conforme normas de trânsito. O 1º emplacamento em nome da Codevasf, com taxas e impostos quitados, emplacados e licenciados no município de entrega especificado pela Codevasf no item 4.1. Garantia mínima de 12 meses e assistência técnica garantida. Entrega conforme item 4.1. </t>
  </si>
  <si>
    <t xml:space="preserve">Retroescavadeira sobre rodas, tração 4x4, motor diesel, potência bruta mínima 92 HP ou unidade equivalente, capacidade mínima da caçamba carregadeira 1,00 m³, peso operacional mínimo 7400 kg, com profundidade de escavação mínima de 4,5 metros. Garantia mínima 12 meses e assistência técnica garantida. Entrega conforme item 4.1. </t>
  </si>
  <si>
    <r>
      <t xml:space="preserve">Retroescavadeira sobre rodas, tração 4x4, motor diesel, potência bruta mínima 92 HP ou unidade equivalente, capacidade mínima da caçamba carregadeira 1,00 m³, peso operacional mínimo 7400 kg, com profundidade de escavação mínima de 4,5 metros. Garantia mínima 12 meses e assistência técnica garantida. Entrega conforme item 4.1.  . </t>
    </r>
    <r>
      <rPr>
        <b/>
        <sz val="12"/>
        <rFont val="Times New Roman"/>
        <family val="1"/>
      </rPr>
      <t>Cota Exclusiva do item 1</t>
    </r>
  </si>
  <si>
    <t xml:space="preserve">Pá carregadeira sobre rodas, equipada com motor diesel, potência mínima 120 HP ou unidade equivalente, tração 4x4, caçamba capacidade mínima 1,7 m³, cabine fechada com ar-condicionado, peso operacional mínimo 10.000 kg. Garantia mínima 12 meses e assistência técnica garantida. Entrega conforme item 4.1. </t>
  </si>
  <si>
    <r>
      <t xml:space="preserve">Pá carregadeira sobre rodas, equipada com motor diesel, potência mínima 120 HP ou unidade equivalente, tração 4x4, caçamba capacidade mínima 1,7 m³, cabine fechada com ar-condicionado, peso operacional mínimo 10.000 kg. Garantia mínima 12 meses e assistência técnica garantida. Entrega conforme item 4.1. </t>
    </r>
    <r>
      <rPr>
        <b/>
        <sz val="12"/>
        <rFont val="Times New Roman"/>
        <family val="1"/>
      </rPr>
      <t>Cota Exclusiva do item 3</t>
    </r>
  </si>
  <si>
    <t xml:space="preserve">Escavadeira Hidráulica sobre esteiras, com cabine fechada e ar-condicionado, motor diesel, potência mínima 150 HP ou unidade equivalente, capacidade volumétrica da caçamba mínima 1,00 m³, peso operacional mínimo 20.000 kg. Garantia mínima 12 meses e assistência técnica garantida. Entrega conforme item 4.1. </t>
  </si>
  <si>
    <r>
      <t xml:space="preserve">Escavadeira Hidráulica sobre esteiras, com cabine fechada e ar-condicionado, motor diesel, potência mínima 150 HP ou unidade equivalente, capacidade volumétrica da caçamba mínima 1,00 m³, peso operacional mínimo 20.000 kg. Garantia mínima 12 meses e assistência técnica garantida. Entrega conforme item 4.1. </t>
    </r>
    <r>
      <rPr>
        <b/>
        <sz val="12"/>
        <color rgb="FF000000"/>
        <rFont val="Times New Roman"/>
        <family val="1"/>
      </rPr>
      <t>Cota Exclusiva do item 7</t>
    </r>
  </si>
  <si>
    <t xml:space="preserve">Caminhão tipo munck com capacidade mínima de 17,7 T, com carroceria estendida, 6 marchas à frente 1 á ré, potência mínima 2.400Cv, 4.600 cc, sistema de injeção direta ou similar, tecnologia de transmissão SCR/EGR de ar ou similar, tração 6x2, freio de serviço Ar “S” came tipo tambor nas rodas dianteira e traseira com ABS+EBD, circuito duplo, direção hidráulica, com patolamento, equipado com Guindaste com alcance horizontal hidráulico 11.820mm, alcance Máximo horizontal 17.750mm, alcance Máximo vertical 15.300mm e alcance Máximo vertical do solo 20.800mm, ângulo de rotação 400º, velocidade de rotação de 20s/180º, pressão de trabalho de 290 bar, peso sem estabilizadores 3.060 Kg, PBT 16 tons. O 1º emplacamento em nome da Codevasf, com taxas e impostos quitados, emplacados e licenciados no município de entrega especificado pela Codevasf no item 4.1. Garantia mínima de 12 meses e assistência técnica garantida. .Entrega conforme item 4.1. </t>
  </si>
  <si>
    <r>
      <t xml:space="preserve">Caminhão tipo munck com capacidade mínima de 17,7 T, com carroceria estendida, 6 marchas à frente 1 á ré, potência mínima 2.400Cv, 4.600 cc, sistema de injeção direta ou similar, tecnologia de transmissão SCR/EGR de ar ou similar, tração 6x2, freio de serviço Ar “S” came tipo tambor nas rodas dianteira e traseira com ABS+EBD, circuito duplo, direção hidráulica, com patolamento, equipado com Guindaste com alcance horizontal hidráulico 11.820mm, alcance Máximo horizontal 17.750mm, alcance Máximo vertical 15.300mm e alcance Máximo vertical do solo 20.800mm, ângulo de rotação 400º, velocidade de rotação de 20s/180º, pressão de trabalho de 290 bar, peso sem estabilizadores 3.060 Kg, PBT 16 tons. O 1º emplacamento em nome da Codevasf, com taxas e impostos quitados, emplacados e licenciados no município de entrega especificado pela Codevasf no item 4.1 Garantia mínima de 12 meses. Entrega conforme item 4.1. . </t>
    </r>
    <r>
      <rPr>
        <b/>
        <sz val="12"/>
        <color rgb="FF000000"/>
        <rFont val="Times New Roman"/>
        <family val="1"/>
      </rPr>
      <t>Cota Exclusiva do item 11</t>
    </r>
  </si>
  <si>
    <t xml:space="preserve">Veículo de transporte de pessoal tipo Pick-Up, novo 0 Km, fabricação nacional, cabine dupla, quatro portas, motor Diesel, turboalimentado, refrigerado a água,com cilindros em linha, potência mínima de 180cv, injeção direta, cilindrada mínima de 2.0 l, tanque de combustível mínimo de 70 litros, transmissão mecânica ou automática com no mínimo 05 marchas à frente e 01 ré, tração 4x4 e 4x4-reduzida, rodas de aço ou liga leve,  pneus R16, direção hidráulica, freios hidráulicos-ABS, dianteiros com disco ventilado e traseiro com tambores, freio de serviço,vidros elétricos, retrovisores elétricos com controle interno, cabine com capacidade para 05 (cinco) passageiros, incluindo o motorista, bancos revestidos em tecido e com proteção de cabeça ajustável, jogo de tapetes emborrachados, volante ajustável, parabrisas degradê, suspensão dianteira independente, climatização através de ar condicionado original instalado de fábrica, caçamba com capacidade mínima de 1000 litros e proteção interna, capota marítima, estribos e parachoques originais, barra de proteção nas portas, bocal de abastecimento externo, sistema de som AM/FM, CD-player-MP3, autofalantes instalados, alarme e travas elétricas, itens mínimos de série: Airbag duplo frontal, cintos laterais com três pontos de fixação, hodômetro digital, barras laterais conta impactos, bancos dianteiros com inclinação ajustável, extintor de incêndio carregado, acessórios de segurança conforme legislação brasileira, roda e pneu sobressalente de emergência, garantia de fábrica mínima de 03 (três) anos, assistência técnica e rede credenciada em todas as capitais da Federação e no DF, manuais e documentação técnicos em português. O veículo ofertado deverá ter todos os itens originais de fábrica referentes ao seu modelo/versão de produção. O 1º emplacamento em nome da Codevasf, com taxas e impostos quitados, emplacados e licenciados no município de entrega especificado pela Codevasf no item 4.1.. Garantia mínima de 12 meses e assistência técnica garantida. Entrega conforme item 4.1. </t>
  </si>
  <si>
    <r>
      <t xml:space="preserve">Veículo de transporte de pessoal tipo Pick-Up, novo 0 Km, fabricação nacional, cabine dupla, quatro portas, motor Diesel, turboalimentado, refrigerado a água,com cilindros em linha, potência mínima de 180cv, injeção direta, cilindrada mínima de 2.0 l, tanque de combustível mínimo de 70 litros, transmissão mecânica ou automática com no mínimo 05 marchas à frente e 01 ré, tração 4x4 e 4x4-reduzida, rodas de aço ou liga leve,  pneus R16, direção hidráulica, freios hidráulicos-ABS, dianteiros com disco ventilado e traseiro com tambores, freio de serviço,vidros elétricos, retrovisores elétricos com controle interno, cabine com capacidade para 05 (cinco) passageiros, incluindo o motorista, bancos revestidos em tecido e com proteção de cabeça ajustável, jogo de tapetes emborrachados, volante ajustável, parabrisas degradê, suspensão dianteira independente, climatização através de ar condicionado original instalado de fábrica, caçamba com capacidade mínima de 1000 litros e proteção interna, capota marítima, estribos e parachoques originais, barra de proteção nas portas, bocal de abastecimento externo, sistema de som AM/FM, CD-player-MP3, autofalantes instalados, alarme e travas elétricas, itens mínimos de série: Airbag duplo frontal, cintos laterais com três pontos de fixação, hodômetro digital, barras laterais conta impactos, bancos dianteiros com inclinação ajustável, extintor de incêndio carregado, acessórios de segurança conforme legislação brasileira, roda e pneu sobressalente de emergência, garantia de fábrica mínima de 03 (três) anos, assistência técnica e rede credenciada em todas as capitais da Federação e no DF, manuais e documentação técnicos em português. O veículo ofertado deverá ter todos os itens originais de fábrica referentes ao seu modelo/versão de produção. O 1º emplacamento em nome da Codevasf, com taxas e impostos quitados, emplacados e licenciados no município de entrega especificado pela Codevasf no item 4.1. Garantia mínima de 12 meses e assistência técnica garantida. Entrega conforme item 4.1. </t>
    </r>
    <r>
      <rPr>
        <b/>
        <sz val="12"/>
        <color rgb="FF000000"/>
        <rFont val="Times New Roman"/>
        <family val="1"/>
      </rPr>
      <t>Cota Exclusiva do item 15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</si>
</sst>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R$&quot;\ * #,##0.00_-;\-&quot;R$&quot;\ * #,##0.00_-;_-&quot;R$&quot;\ * &quot;-&quot;??_-;_-@_-"/>
  </numFmts>
  <fonts count="8" x14ac:knownFonts="1">
    <font>
      <sz val="11"/>
      <color rgb="FF000000"/>
      <name val="Calibri"/>
      <family val="2"/>
      <charset val="1"/>
    </font>
    <font>
      <sz val="12"/>
      <name val="Times New Roman"/>
      <family val="1"/>
      <charset val="1"/>
    </font>
    <font>
      <b/>
      <sz val="10"/>
      <name val="Times New Roman"/>
      <family val="1"/>
      <charset val="1"/>
    </font>
    <font>
      <b/>
      <u/>
      <sz val="12"/>
      <name val="Times New Roman"/>
      <family val="1"/>
      <charset val="1"/>
    </font>
    <font>
      <b/>
      <sz val="14"/>
      <name val="Times New Roman"/>
      <family val="1"/>
    </font>
    <font>
      <sz val="12"/>
      <color rgb="FF000000"/>
      <name val="Times New Roman"/>
      <family val="1"/>
    </font>
    <font>
      <b/>
      <sz val="12"/>
      <color rgb="FF000000"/>
      <name val="Times New Roman"/>
      <family val="1"/>
    </font>
    <font>
      <b/>
      <sz val="12"/>
      <name val="Times New Roman"/>
      <family val="1"/>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s>
  <cellStyleXfs count="1">
    <xf numFmtId="0" fontId="0" fillId="0" borderId="0"/>
  </cellStyleXfs>
  <cellXfs count="18">
    <xf numFmtId="0" fontId="0" fillId="0" borderId="0" xfId="0"/>
    <xf numFmtId="0" fontId="1" fillId="0" borderId="0" xfId="0" applyFont="1"/>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xf numFmtId="4" fontId="1" fillId="0" borderId="1" xfId="0" applyNumberFormat="1" applyFont="1" applyBorder="1" applyAlignment="1">
      <alignment horizontal="center" vertical="center" wrapText="1"/>
    </xf>
    <xf numFmtId="0" fontId="3" fillId="0" borderId="0" xfId="0" applyFont="1" applyAlignment="1">
      <alignment horizontal="right"/>
    </xf>
    <xf numFmtId="4" fontId="3" fillId="0" borderId="1" xfId="0" applyNumberFormat="1" applyFont="1" applyBorder="1" applyAlignment="1">
      <alignment horizontal="center" vertical="center" wrapText="1"/>
    </xf>
    <xf numFmtId="0" fontId="4" fillId="0" borderId="0" xfId="0" applyFont="1" applyAlignment="1"/>
    <xf numFmtId="0" fontId="5" fillId="0" borderId="0" xfId="0" applyFont="1" applyFill="1" applyAlignment="1">
      <alignment horizontal="justify" vertical="center"/>
    </xf>
    <xf numFmtId="4" fontId="1" fillId="0" borderId="1" xfId="0" applyNumberFormat="1" applyFont="1" applyFill="1" applyBorder="1" applyAlignment="1">
      <alignment horizontal="center" vertical="center" wrapText="1"/>
    </xf>
    <xf numFmtId="44" fontId="0" fillId="0" borderId="0" xfId="0" applyNumberFormat="1"/>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0" borderId="1" xfId="0" applyFont="1" applyBorder="1" applyAlignment="1">
      <alignment horizontal="justify" vertical="center"/>
    </xf>
    <xf numFmtId="0" fontId="1" fillId="0" borderId="3"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justify"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pageSetUpPr fitToPage="1"/>
  </sheetPr>
  <dimension ref="A1:AMK20"/>
  <sheetViews>
    <sheetView tabSelected="1" view="pageBreakPreview" topLeftCell="A19" zoomScale="110" zoomScaleNormal="100" zoomScaleSheetLayoutView="110" workbookViewId="0">
      <selection activeCell="H19" sqref="H19"/>
    </sheetView>
  </sheetViews>
  <sheetFormatPr defaultRowHeight="15.75" x14ac:dyDescent="0.25"/>
  <cols>
    <col min="1" max="1" width="5.7109375" style="1"/>
    <col min="2" max="2" width="9.42578125" style="1"/>
    <col min="3" max="3" width="120.140625" style="1" customWidth="1"/>
    <col min="4" max="4" width="9" style="1" customWidth="1"/>
    <col min="5" max="5" width="8.28515625" style="1"/>
    <col min="6" max="6" width="14.28515625" style="1" bestFit="1" customWidth="1"/>
    <col min="7" max="7" width="15.140625" style="1"/>
    <col min="8" max="1025" width="9.140625" style="1"/>
  </cols>
  <sheetData>
    <row r="1" spans="1:1025" ht="18.75" x14ac:dyDescent="0.3">
      <c r="A1" s="8" t="s">
        <v>9</v>
      </c>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row>
    <row r="3" spans="1:1025" ht="15" x14ac:dyDescent="0.25">
      <c r="A3" s="2" t="s">
        <v>0</v>
      </c>
      <c r="B3" s="2" t="s">
        <v>1</v>
      </c>
      <c r="C3" s="2" t="s">
        <v>2</v>
      </c>
      <c r="D3" s="2" t="s">
        <v>3</v>
      </c>
      <c r="E3" s="2" t="s">
        <v>4</v>
      </c>
      <c r="F3" s="2" t="s">
        <v>5</v>
      </c>
      <c r="G3" s="2" t="s">
        <v>6</v>
      </c>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c r="AMK3"/>
    </row>
    <row r="4" spans="1:1025" ht="42.75" customHeight="1" x14ac:dyDescent="0.25">
      <c r="A4" s="3">
        <v>1</v>
      </c>
      <c r="B4" s="15">
        <v>73768</v>
      </c>
      <c r="C4" s="4" t="s">
        <v>19</v>
      </c>
      <c r="D4" s="3" t="s">
        <v>7</v>
      </c>
      <c r="E4" s="13">
        <v>15</v>
      </c>
      <c r="F4" s="10"/>
      <c r="G4" s="5">
        <f t="shared" ref="G4:G5" si="0">E4*F4</f>
        <v>0</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row>
    <row r="5" spans="1:1025" ht="60.75" customHeight="1" x14ac:dyDescent="0.25">
      <c r="A5" s="3">
        <v>2</v>
      </c>
      <c r="B5" s="15">
        <v>73768</v>
      </c>
      <c r="C5" s="4" t="s">
        <v>20</v>
      </c>
      <c r="D5" s="3" t="s">
        <v>7</v>
      </c>
      <c r="E5" s="13">
        <f>20/4</f>
        <v>5</v>
      </c>
      <c r="F5" s="10"/>
      <c r="G5" s="5">
        <f t="shared" si="0"/>
        <v>0</v>
      </c>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row>
    <row r="6" spans="1:1025" ht="47.25" x14ac:dyDescent="0.25">
      <c r="A6" s="3">
        <v>3</v>
      </c>
      <c r="B6" s="15">
        <v>225468</v>
      </c>
      <c r="C6" s="16" t="s">
        <v>21</v>
      </c>
      <c r="D6" s="3" t="s">
        <v>7</v>
      </c>
      <c r="E6" s="13">
        <v>16</v>
      </c>
      <c r="F6" s="10"/>
      <c r="G6" s="5">
        <f t="shared" ref="G6:G7" si="1">E6*F6</f>
        <v>0</v>
      </c>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row>
    <row r="7" spans="1:1025" ht="47.25" x14ac:dyDescent="0.25">
      <c r="A7" s="3">
        <v>4</v>
      </c>
      <c r="B7" s="15">
        <v>225468</v>
      </c>
      <c r="C7" s="4" t="s">
        <v>22</v>
      </c>
      <c r="D7" s="3" t="s">
        <v>7</v>
      </c>
      <c r="E7" s="13">
        <v>5</v>
      </c>
      <c r="F7" s="10"/>
      <c r="G7" s="5">
        <f t="shared" si="1"/>
        <v>0</v>
      </c>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row>
    <row r="8" spans="1:1025" ht="47.25" x14ac:dyDescent="0.25">
      <c r="A8" s="3">
        <v>5</v>
      </c>
      <c r="B8" s="15">
        <v>225485</v>
      </c>
      <c r="C8" s="16" t="s">
        <v>14</v>
      </c>
      <c r="D8" s="3" t="s">
        <v>7</v>
      </c>
      <c r="E8" s="13">
        <v>6</v>
      </c>
      <c r="F8" s="10"/>
      <c r="G8" s="5">
        <f t="shared" ref="G8:G9" si="2">E8*F8</f>
        <v>0</v>
      </c>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c r="AMK8"/>
    </row>
    <row r="9" spans="1:1025" ht="63" x14ac:dyDescent="0.25">
      <c r="A9" s="3">
        <v>6</v>
      </c>
      <c r="B9" s="15">
        <v>225485</v>
      </c>
      <c r="C9" s="16" t="s">
        <v>15</v>
      </c>
      <c r="D9" s="3" t="s">
        <v>7</v>
      </c>
      <c r="E9" s="13">
        <f>8/4</f>
        <v>2</v>
      </c>
      <c r="F9" s="10"/>
      <c r="G9" s="5">
        <f t="shared" si="2"/>
        <v>0</v>
      </c>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c r="AMK9"/>
    </row>
    <row r="10" spans="1:1025" ht="47.25" x14ac:dyDescent="0.25">
      <c r="A10" s="3">
        <v>7</v>
      </c>
      <c r="B10" s="15">
        <v>130419</v>
      </c>
      <c r="C10" s="14" t="s">
        <v>23</v>
      </c>
      <c r="D10" s="3" t="s">
        <v>7</v>
      </c>
      <c r="E10" s="13">
        <f>14-3</f>
        <v>11</v>
      </c>
      <c r="F10" s="10"/>
      <c r="G10" s="5">
        <f t="shared" ref="G10:G11" si="3">E10*F10</f>
        <v>0</v>
      </c>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row>
    <row r="11" spans="1:1025" ht="47.25" x14ac:dyDescent="0.25">
      <c r="A11" s="3">
        <v>8</v>
      </c>
      <c r="B11" s="15">
        <v>130419</v>
      </c>
      <c r="C11" s="14" t="s">
        <v>24</v>
      </c>
      <c r="D11" s="3" t="s">
        <v>7</v>
      </c>
      <c r="E11" s="13">
        <v>3</v>
      </c>
      <c r="F11" s="10"/>
      <c r="G11" s="5">
        <f t="shared" si="3"/>
        <v>0</v>
      </c>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c r="AMK11"/>
    </row>
    <row r="12" spans="1:1025" ht="105" customHeight="1" x14ac:dyDescent="0.25">
      <c r="A12" s="3">
        <v>9</v>
      </c>
      <c r="B12" s="15">
        <v>214905</v>
      </c>
      <c r="C12" s="14" t="s">
        <v>16</v>
      </c>
      <c r="D12" s="3" t="s">
        <v>7</v>
      </c>
      <c r="E12" s="13">
        <v>7</v>
      </c>
      <c r="F12" s="10"/>
      <c r="G12" s="5">
        <f t="shared" ref="G12:G14" si="4">E12*F12</f>
        <v>0</v>
      </c>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c r="AMK12"/>
    </row>
    <row r="13" spans="1:1025" ht="94.5" x14ac:dyDescent="0.25">
      <c r="A13" s="3">
        <v>10</v>
      </c>
      <c r="B13" s="15">
        <v>214905</v>
      </c>
      <c r="C13" s="14" t="s">
        <v>17</v>
      </c>
      <c r="D13" s="3" t="s">
        <v>7</v>
      </c>
      <c r="E13" s="13">
        <v>2</v>
      </c>
      <c r="F13" s="10"/>
      <c r="G13" s="5">
        <f t="shared" si="4"/>
        <v>0</v>
      </c>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c r="AMK13"/>
    </row>
    <row r="14" spans="1:1025" ht="126" x14ac:dyDescent="0.25">
      <c r="A14" s="3">
        <v>11</v>
      </c>
      <c r="B14" s="15">
        <v>1937</v>
      </c>
      <c r="C14" s="14" t="s">
        <v>25</v>
      </c>
      <c r="D14" s="3" t="s">
        <v>7</v>
      </c>
      <c r="E14" s="13">
        <v>3</v>
      </c>
      <c r="F14" s="10"/>
      <c r="G14" s="5">
        <f t="shared" si="4"/>
        <v>0</v>
      </c>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c r="AMK14"/>
    </row>
    <row r="15" spans="1:1025" ht="126" x14ac:dyDescent="0.25">
      <c r="A15" s="3">
        <v>12</v>
      </c>
      <c r="B15" s="15">
        <v>1937</v>
      </c>
      <c r="C15" s="16" t="s">
        <v>26</v>
      </c>
      <c r="D15" s="3" t="s">
        <v>7</v>
      </c>
      <c r="E15" s="13">
        <v>1</v>
      </c>
      <c r="F15" s="10"/>
      <c r="G15" s="5">
        <f t="shared" ref="G15" si="5">E15*F15</f>
        <v>0</v>
      </c>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row>
    <row r="16" spans="1:1025" ht="173.25" x14ac:dyDescent="0.25">
      <c r="A16" s="3">
        <v>13</v>
      </c>
      <c r="B16" s="15">
        <v>1937</v>
      </c>
      <c r="C16" s="17" t="s">
        <v>18</v>
      </c>
      <c r="D16" s="3" t="s">
        <v>7</v>
      </c>
      <c r="E16" s="13">
        <v>10</v>
      </c>
      <c r="F16" s="10"/>
      <c r="G16" s="5">
        <f t="shared" ref="G16:G19" si="6">E16*F16</f>
        <v>0</v>
      </c>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row>
    <row r="17" spans="1:1025" ht="314.25" customHeight="1" x14ac:dyDescent="0.25">
      <c r="A17" s="3">
        <v>14</v>
      </c>
      <c r="B17" s="15">
        <v>1937</v>
      </c>
      <c r="C17" s="17" t="s">
        <v>13</v>
      </c>
      <c r="D17" s="3" t="s">
        <v>7</v>
      </c>
      <c r="E17" s="13">
        <v>3</v>
      </c>
      <c r="F17" s="10"/>
      <c r="G17" s="5">
        <f t="shared" ref="G17:G18" si="7">E17*F17</f>
        <v>0</v>
      </c>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row>
    <row r="18" spans="1:1025" ht="409.6" customHeight="1" x14ac:dyDescent="0.25">
      <c r="A18" s="3">
        <v>15</v>
      </c>
      <c r="B18" s="3">
        <v>361421</v>
      </c>
      <c r="C18" s="9" t="s">
        <v>27</v>
      </c>
      <c r="D18" s="3" t="s">
        <v>7</v>
      </c>
      <c r="E18" s="13">
        <v>11</v>
      </c>
      <c r="F18" s="10"/>
      <c r="G18" s="5">
        <f t="shared" si="7"/>
        <v>0</v>
      </c>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row>
    <row r="19" spans="1:1025" ht="409.6" customHeight="1" x14ac:dyDescent="0.25">
      <c r="A19" s="3">
        <v>16</v>
      </c>
      <c r="B19" s="3">
        <v>361421</v>
      </c>
      <c r="C19" s="17" t="s">
        <v>28</v>
      </c>
      <c r="D19" s="3" t="s">
        <v>7</v>
      </c>
      <c r="E19" s="13">
        <v>3</v>
      </c>
      <c r="F19" s="10"/>
      <c r="G19" s="5">
        <f t="shared" si="6"/>
        <v>0</v>
      </c>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row>
    <row r="20" spans="1:1025" x14ac:dyDescent="0.25">
      <c r="A20"/>
      <c r="B20"/>
      <c r="C20"/>
      <c r="D20"/>
      <c r="E20" s="12"/>
      <c r="F20" s="6" t="s">
        <v>8</v>
      </c>
      <c r="G20" s="7">
        <f>SUM(G4:G19)</f>
        <v>0</v>
      </c>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row>
  </sheetData>
  <autoFilter ref="A3:G20"/>
  <dataValidations count="1">
    <dataValidation allowBlank="1" showInputMessage="1" showErrorMessage="1" errorTitle="Não modificar valores" error="Erro" sqref="D3:E3">
      <formula1>0</formula1>
      <formula2>0</formula2>
    </dataValidation>
  </dataValidations>
  <printOptions horizontalCentered="1"/>
  <pageMargins left="0.78740157480314965" right="0.39370078740157483" top="0.78740157480314965" bottom="0.78740157480314965" header="0.51181102362204722" footer="0.51181102362204722"/>
  <pageSetup paperSize="9" scale="49" firstPageNumber="0" fitToHeight="0" orientation="portrait"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8:M22"/>
  <sheetViews>
    <sheetView workbookViewId="0">
      <selection activeCell="L18" sqref="L18"/>
    </sheetView>
  </sheetViews>
  <sheetFormatPr defaultRowHeight="15" x14ac:dyDescent="0.25"/>
  <cols>
    <col min="10" max="13" width="16.85546875" bestFit="1" customWidth="1"/>
  </cols>
  <sheetData>
    <row r="8" spans="9:13" x14ac:dyDescent="0.25">
      <c r="L8" s="11">
        <v>25000000</v>
      </c>
    </row>
    <row r="10" spans="9:13" x14ac:dyDescent="0.25">
      <c r="I10">
        <v>25000</v>
      </c>
      <c r="K10" t="s">
        <v>10</v>
      </c>
      <c r="L10">
        <v>35</v>
      </c>
      <c r="M10" s="11">
        <f>$L$8*L10/$L$13</f>
        <v>8750000</v>
      </c>
    </row>
    <row r="11" spans="9:13" x14ac:dyDescent="0.25">
      <c r="K11" t="s">
        <v>11</v>
      </c>
      <c r="L11">
        <v>50</v>
      </c>
      <c r="M11" s="11">
        <f t="shared" ref="M11:M12" si="0">$L$8*L11/$L$13</f>
        <v>12500000</v>
      </c>
    </row>
    <row r="12" spans="9:13" x14ac:dyDescent="0.25">
      <c r="K12" t="s">
        <v>12</v>
      </c>
      <c r="L12">
        <v>15</v>
      </c>
      <c r="M12" s="11">
        <f t="shared" si="0"/>
        <v>3750000</v>
      </c>
    </row>
    <row r="13" spans="9:13" x14ac:dyDescent="0.25">
      <c r="L13">
        <f>SUM(L10:L12)</f>
        <v>100</v>
      </c>
    </row>
    <row r="19" spans="10:11" x14ac:dyDescent="0.25">
      <c r="J19" s="11">
        <v>8750000</v>
      </c>
      <c r="K19" s="11">
        <v>8843177.4900000002</v>
      </c>
    </row>
    <row r="20" spans="10:11" x14ac:dyDescent="0.25">
      <c r="J20" s="11">
        <v>12500000</v>
      </c>
      <c r="K20" s="11">
        <v>12405299.85</v>
      </c>
    </row>
    <row r="21" spans="10:11" x14ac:dyDescent="0.25">
      <c r="J21" s="11">
        <v>3750000</v>
      </c>
      <c r="K21" s="11">
        <v>3782565.66</v>
      </c>
    </row>
    <row r="22" spans="10:11" x14ac:dyDescent="0.25">
      <c r="J22" s="11">
        <f>SUM(J19:J21)</f>
        <v>25000000</v>
      </c>
      <c r="K22" s="11">
        <f>SUM(K19:K21)</f>
        <v>25031043</v>
      </c>
    </row>
  </sheetData>
  <pageMargins left="0.511811024" right="0.511811024" top="0.78740157499999996" bottom="0.78740157499999996" header="0.31496062000000002" footer="0.31496062000000002"/>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1195</TotalTime>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Planilha Edital</vt:lpstr>
      <vt:lpstr>Planilha1</vt:lpstr>
      <vt:lpstr>'Planilha Edital'!Area_de_impressao</vt:lpstr>
      <vt:lpstr>'Planilha Edital'!Print_Area_0</vt:lpstr>
      <vt:lpstr>'Planilha Edital'!Print_Titles_0</vt:lpstr>
      <vt:lpstr>'Planilha Edital'!Titulos_de_impressao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Magno Botelho Bagetti</dc:creator>
  <cp:lastModifiedBy>Wagner Demetrio</cp:lastModifiedBy>
  <cp:revision>3</cp:revision>
  <cp:lastPrinted>2019-12-03T18:18:32Z</cp:lastPrinted>
  <dcterms:created xsi:type="dcterms:W3CDTF">2017-07-19T17:24:35Z</dcterms:created>
  <dcterms:modified xsi:type="dcterms:W3CDTF">2019-12-03T18:22:22Z</dcterms:modified>
  <dc:language>pt-BR</dc:language>
</cp:coreProperties>
</file>