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15" yWindow="-15" windowWidth="9840" windowHeight="8490" tabRatio="743"/>
  </bookViews>
  <sheets>
    <sheet name="Cronograma" sheetId="54" r:id="rId1"/>
  </sheets>
  <calcPr calcId="125725"/>
</workbook>
</file>

<file path=xl/calcChain.xml><?xml version="1.0" encoding="utf-8"?>
<calcChain xmlns="http://schemas.openxmlformats.org/spreadsheetml/2006/main">
  <c r="F32" i="54"/>
  <c r="E32"/>
  <c r="D32"/>
  <c r="C7"/>
  <c r="C35" s="1"/>
  <c r="C26"/>
  <c r="E25"/>
  <c r="E24" s="1"/>
  <c r="D25"/>
  <c r="F25" s="1"/>
  <c r="F24" s="1"/>
  <c r="E23"/>
  <c r="E22" s="1"/>
  <c r="D23"/>
  <c r="D22" s="1"/>
  <c r="E31"/>
  <c r="F31"/>
  <c r="E34"/>
  <c r="D34"/>
  <c r="D33" s="1"/>
  <c r="E33"/>
  <c r="D26"/>
  <c r="D7"/>
  <c r="E30"/>
  <c r="E29" s="1"/>
  <c r="D30"/>
  <c r="D29"/>
  <c r="E28"/>
  <c r="E27" s="1"/>
  <c r="D28"/>
  <c r="F28" s="1"/>
  <c r="F27" s="1"/>
  <c r="D27"/>
  <c r="E21"/>
  <c r="E20" s="1"/>
  <c r="D21"/>
  <c r="D20"/>
  <c r="E19"/>
  <c r="E18" s="1"/>
  <c r="D19"/>
  <c r="F19" s="1"/>
  <c r="F18" s="1"/>
  <c r="D18"/>
  <c r="E17"/>
  <c r="E16" s="1"/>
  <c r="D17"/>
  <c r="F17" s="1"/>
  <c r="F16" s="1"/>
  <c r="D16"/>
  <c r="E15"/>
  <c r="E14" s="1"/>
  <c r="D15"/>
  <c r="F15" s="1"/>
  <c r="F14" s="1"/>
  <c r="D14"/>
  <c r="E13"/>
  <c r="E12" s="1"/>
  <c r="D13"/>
  <c r="F13" s="1"/>
  <c r="F12" s="1"/>
  <c r="D12"/>
  <c r="F11"/>
  <c r="F10" s="1"/>
  <c r="E11"/>
  <c r="E10" s="1"/>
  <c r="D10"/>
  <c r="D11"/>
  <c r="E8"/>
  <c r="F8"/>
  <c r="D8"/>
  <c r="F9"/>
  <c r="D36" l="1"/>
  <c r="E36" s="1"/>
  <c r="F36" s="1"/>
  <c r="E26"/>
  <c r="D31"/>
  <c r="F30"/>
  <c r="F29" s="1"/>
  <c r="D24"/>
  <c r="F23"/>
  <c r="F22" s="1"/>
  <c r="E7"/>
  <c r="F21"/>
  <c r="F34"/>
  <c r="F33" s="1"/>
  <c r="F26"/>
  <c r="D35" l="1"/>
  <c r="F20"/>
  <c r="F7"/>
  <c r="E35"/>
  <c r="F35"/>
</calcChain>
</file>

<file path=xl/sharedStrings.xml><?xml version="1.0" encoding="utf-8"?>
<sst xmlns="http://schemas.openxmlformats.org/spreadsheetml/2006/main" count="37" uniqueCount="34">
  <si>
    <t>ITEM</t>
  </si>
  <si>
    <t>DESCRIÇÃO</t>
  </si>
  <si>
    <t>MOVIMENTO DE TERRA</t>
  </si>
  <si>
    <t>ESTRUTURAS E FUNDAÇÕES</t>
  </si>
  <si>
    <t>MATERIAIS</t>
  </si>
  <si>
    <t>SERVIÇOS</t>
  </si>
  <si>
    <t>TRÂNSITO E SEGURANÇA</t>
  </si>
  <si>
    <t>SERVIÇOS TOPOGRÁFICOS</t>
  </si>
  <si>
    <t>I</t>
  </si>
  <si>
    <t>II</t>
  </si>
  <si>
    <t>1</t>
  </si>
  <si>
    <t>3</t>
  </si>
  <si>
    <t>4</t>
  </si>
  <si>
    <t>5</t>
  </si>
  <si>
    <t>6</t>
  </si>
  <si>
    <t>7</t>
  </si>
  <si>
    <t>PREÇO TOTAL (R$)</t>
  </si>
  <si>
    <t>PLANILHA ORÇAMENTÁRIA (RESUMO)</t>
  </si>
  <si>
    <t>2</t>
  </si>
  <si>
    <t>CAIXAS DE DESCARGAS/VENTOSAS</t>
  </si>
  <si>
    <t>CANTEIRO DE OBRAS E ADMINISTRAÇÃO LOCAL</t>
  </si>
  <si>
    <t>ASSENTAMENTO, MONTAGEM E REMOÇÃO DE TUBULAÇÕES</t>
  </si>
  <si>
    <t>TUBULAÇÃO DE PVC</t>
  </si>
  <si>
    <t>PEÇAS/CONEXÕES DE FERRO FUNDIDO PN10</t>
  </si>
  <si>
    <t>DIAS</t>
  </si>
  <si>
    <t>TOTAL ACUMULADO</t>
  </si>
  <si>
    <t xml:space="preserve">OBJETO: SUBSTITUIÇÃO DA ADUTORA DE ÁGUA BRUTA DO SISTEMA INTEGRADO DE ABASTECIMENTO DE ÁGUA E DE IRRIGAÇÃO DE COMUNIDADES RURAIS DE PAULO AFONSO – BA (CAMPOS NOVOS, ARRASTA-PÉ, NAMBEBÉ, CAIÇARA I E OLHO D’ÁGUA DO PAULO). </t>
  </si>
  <si>
    <t>CRONOGRAMA FÍSICO - FINANCEIRO</t>
  </si>
  <si>
    <t>8</t>
  </si>
  <si>
    <t>9</t>
  </si>
  <si>
    <t>SERVIÇOS - INSTALAÇÕES ELÉTRICAS - EBP E EBS</t>
  </si>
  <si>
    <t>SERVIÇOS GERAIS</t>
  </si>
  <si>
    <t>PEÇAS E COMPONENTES ELÉTRICOS DA EBP (ESTAÇÃO DE BOMBEAMENTO PRINCIPAL - CAPTAÇÃO)</t>
  </si>
  <si>
    <t>PEÇAS E COMPONENTES ELÉTRICOS DA EBS (RESERVATÓRIO/ADUTORAS)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</si>
</sst>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6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24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4" fontId="2" fillId="0" borderId="0" xfId="0" applyNumberFormat="1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right" vertical="top"/>
    </xf>
    <xf numFmtId="44" fontId="3" fillId="0" borderId="1" xfId="5" applyFont="1" applyFill="1" applyBorder="1" applyAlignment="1">
      <alignment horizontal="right" vertical="top"/>
    </xf>
    <xf numFmtId="44" fontId="3" fillId="0" borderId="1" xfId="5" applyFont="1" applyFill="1" applyBorder="1" applyAlignment="1">
      <alignment horizontal="center" vertical="top"/>
    </xf>
    <xf numFmtId="44" fontId="3" fillId="0" borderId="1" xfId="5" applyFont="1" applyFill="1" applyBorder="1"/>
    <xf numFmtId="44" fontId="2" fillId="0" borderId="1" xfId="5" applyFont="1" applyFill="1" applyBorder="1" applyAlignment="1">
      <alignment horizontal="right" vertical="top"/>
    </xf>
    <xf numFmtId="10" fontId="3" fillId="0" borderId="1" xfId="6" applyNumberFormat="1" applyFont="1" applyFill="1" applyBorder="1" applyAlignment="1">
      <alignment horizontal="right" vertical="top"/>
    </xf>
    <xf numFmtId="44" fontId="2" fillId="0" borderId="1" xfId="6" applyNumberFormat="1" applyFont="1" applyFill="1" applyBorder="1" applyAlignment="1">
      <alignment horizontal="right" vertical="top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4" fontId="3" fillId="0" borderId="2" xfId="5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0" fillId="0" borderId="0" xfId="0" applyAlignment="1"/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</cellXfs>
  <cellStyles count="7">
    <cellStyle name="Excel Built-in Normal" xfId="1"/>
    <cellStyle name="Moeda" xfId="5" builtinId="4"/>
    <cellStyle name="Normal" xfId="0" builtinId="0"/>
    <cellStyle name="Normal 2" xfId="3"/>
    <cellStyle name="Normal 2 2" xfId="4"/>
    <cellStyle name="Porcentagem" xfId="6" builtinId="5"/>
    <cellStyle name="Separador de milhares 2" xfId="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workbookViewId="0">
      <selection activeCell="C24" sqref="C24:C25"/>
    </sheetView>
  </sheetViews>
  <sheetFormatPr defaultColWidth="8.85546875" defaultRowHeight="12"/>
  <cols>
    <col min="1" max="1" width="10.7109375" style="3" customWidth="1"/>
    <col min="2" max="2" width="50.28515625" style="5" customWidth="1"/>
    <col min="3" max="3" width="14" style="6" customWidth="1"/>
    <col min="4" max="4" width="13.42578125" style="1" customWidth="1"/>
    <col min="5" max="5" width="13.7109375" style="1" customWidth="1"/>
    <col min="6" max="6" width="13.5703125" style="1" customWidth="1"/>
    <col min="7" max="16384" width="8.85546875" style="1"/>
  </cols>
  <sheetData>
    <row r="1" spans="1:6">
      <c r="A1" s="21" t="s">
        <v>17</v>
      </c>
      <c r="B1" s="21"/>
      <c r="C1" s="21"/>
    </row>
    <row r="2" spans="1:6" ht="40.5" customHeight="1">
      <c r="A2" s="27" t="s">
        <v>26</v>
      </c>
      <c r="B2" s="27"/>
      <c r="C2" s="27"/>
    </row>
    <row r="3" spans="1:6" ht="12.75">
      <c r="A3" s="21" t="s">
        <v>27</v>
      </c>
      <c r="B3" s="22"/>
      <c r="C3" s="22"/>
      <c r="D3" s="22"/>
      <c r="E3" s="22"/>
      <c r="F3" s="22"/>
    </row>
    <row r="4" spans="1:6">
      <c r="B4" s="6"/>
      <c r="F4" s="7"/>
    </row>
    <row r="5" spans="1:6" ht="13.15" customHeight="1">
      <c r="A5" s="30" t="s">
        <v>0</v>
      </c>
      <c r="B5" s="32" t="s">
        <v>1</v>
      </c>
      <c r="C5" s="34" t="s">
        <v>16</v>
      </c>
      <c r="D5" s="28" t="s">
        <v>24</v>
      </c>
      <c r="E5" s="29"/>
      <c r="F5" s="29"/>
    </row>
    <row r="6" spans="1:6">
      <c r="A6" s="31"/>
      <c r="B6" s="33"/>
      <c r="C6" s="35"/>
      <c r="D6" s="9">
        <v>30</v>
      </c>
      <c r="E6" s="9">
        <v>60</v>
      </c>
      <c r="F6" s="8">
        <v>90</v>
      </c>
    </row>
    <row r="7" spans="1:6">
      <c r="A7" s="2" t="s">
        <v>8</v>
      </c>
      <c r="B7" s="4" t="s">
        <v>5</v>
      </c>
      <c r="C7" s="14">
        <f>SUM(C8:C25)</f>
        <v>463403.39999999997</v>
      </c>
      <c r="D7" s="10">
        <f>D9+D11+D13+D15+D17+D19+D21</f>
        <v>151679.86333333334</v>
      </c>
      <c r="E7" s="10">
        <f t="shared" ref="E7:F7" si="0">E9+E11+E13+E15+E17+E19+E21</f>
        <v>139679.86333333334</v>
      </c>
      <c r="F7" s="10">
        <f t="shared" si="0"/>
        <v>149748.13333333336</v>
      </c>
    </row>
    <row r="8" spans="1:6">
      <c r="A8" s="17" t="s">
        <v>10</v>
      </c>
      <c r="B8" s="17" t="s">
        <v>20</v>
      </c>
      <c r="C8" s="19">
        <v>109068.27</v>
      </c>
      <c r="D8" s="15">
        <f>D9/$C8</f>
        <v>0.37591134433506646</v>
      </c>
      <c r="E8" s="15">
        <f t="shared" ref="E8:F8" si="1">E9/$C8</f>
        <v>0.26588851184675433</v>
      </c>
      <c r="F8" s="15">
        <f t="shared" si="1"/>
        <v>0.35820014381817922</v>
      </c>
    </row>
    <row r="9" spans="1:6">
      <c r="A9" s="18"/>
      <c r="B9" s="18"/>
      <c r="C9" s="20"/>
      <c r="D9" s="11">
        <v>41000</v>
      </c>
      <c r="E9" s="12">
        <v>29000</v>
      </c>
      <c r="F9" s="13">
        <f>C8-D9-E9</f>
        <v>39068.270000000004</v>
      </c>
    </row>
    <row r="10" spans="1:6">
      <c r="A10" s="17">
        <v>2</v>
      </c>
      <c r="B10" s="17" t="s">
        <v>6</v>
      </c>
      <c r="C10" s="19">
        <v>13276.94</v>
      </c>
      <c r="D10" s="15">
        <f>D11/$C10</f>
        <v>0.33333333333333331</v>
      </c>
      <c r="E10" s="15">
        <f t="shared" ref="E10" si="2">E11/$C10</f>
        <v>0.33333333333333331</v>
      </c>
      <c r="F10" s="15">
        <f t="shared" ref="F10" si="3">F11/$C10</f>
        <v>0.33333333333333343</v>
      </c>
    </row>
    <row r="11" spans="1:6">
      <c r="A11" s="18"/>
      <c r="B11" s="18"/>
      <c r="C11" s="20"/>
      <c r="D11" s="11">
        <f>C10/3</f>
        <v>4425.6466666666665</v>
      </c>
      <c r="E11" s="12">
        <f>C10/3</f>
        <v>4425.6466666666665</v>
      </c>
      <c r="F11" s="13">
        <f>C10-D11-E11</f>
        <v>4425.6466666666684</v>
      </c>
    </row>
    <row r="12" spans="1:6" ht="13.9" customHeight="1">
      <c r="A12" s="17" t="s">
        <v>11</v>
      </c>
      <c r="B12" s="17" t="s">
        <v>7</v>
      </c>
      <c r="C12" s="19">
        <v>1633.79</v>
      </c>
      <c r="D12" s="15">
        <f>D13/$C12</f>
        <v>0.33333333333333337</v>
      </c>
      <c r="E12" s="15">
        <f t="shared" ref="E12" si="4">E13/$C12</f>
        <v>0.33333333333333337</v>
      </c>
      <c r="F12" s="15">
        <f t="shared" ref="F12" si="5">F13/$C12</f>
        <v>0.3333333333333332</v>
      </c>
    </row>
    <row r="13" spans="1:6" ht="13.9" customHeight="1">
      <c r="A13" s="18"/>
      <c r="B13" s="18"/>
      <c r="C13" s="20"/>
      <c r="D13" s="11">
        <f>C12/3</f>
        <v>544.59666666666669</v>
      </c>
      <c r="E13" s="12">
        <f>C12/3</f>
        <v>544.59666666666669</v>
      </c>
      <c r="F13" s="13">
        <f>C12-D13-E13</f>
        <v>544.59666666666647</v>
      </c>
    </row>
    <row r="14" spans="1:6" ht="13.9" customHeight="1">
      <c r="A14" s="17" t="s">
        <v>12</v>
      </c>
      <c r="B14" s="17" t="s">
        <v>2</v>
      </c>
      <c r="C14" s="19">
        <v>258148.84</v>
      </c>
      <c r="D14" s="15">
        <f>D15/$C14</f>
        <v>0.33333333333333331</v>
      </c>
      <c r="E14" s="15">
        <f t="shared" ref="E14" si="6">E15/$C14</f>
        <v>0.33333333333333331</v>
      </c>
      <c r="F14" s="15">
        <f t="shared" ref="F14" si="7">F15/$C14</f>
        <v>0.33333333333333343</v>
      </c>
    </row>
    <row r="15" spans="1:6" ht="13.9" customHeight="1">
      <c r="A15" s="18"/>
      <c r="B15" s="18"/>
      <c r="C15" s="20"/>
      <c r="D15" s="11">
        <f>C14/3</f>
        <v>86049.613333333327</v>
      </c>
      <c r="E15" s="12">
        <f>C14/3</f>
        <v>86049.613333333327</v>
      </c>
      <c r="F15" s="13">
        <f>C14-D15-E15</f>
        <v>86049.613333333356</v>
      </c>
    </row>
    <row r="16" spans="1:6" ht="13.9" customHeight="1">
      <c r="A16" s="17" t="s">
        <v>13</v>
      </c>
      <c r="B16" s="17" t="s">
        <v>3</v>
      </c>
      <c r="C16" s="19">
        <v>11014.51</v>
      </c>
      <c r="D16" s="15">
        <f>D17/$C16</f>
        <v>0.33333333333333337</v>
      </c>
      <c r="E16" s="15">
        <f t="shared" ref="E16" si="8">E17/$C16</f>
        <v>0.33333333333333337</v>
      </c>
      <c r="F16" s="15">
        <f t="shared" ref="F16" si="9">F17/$C16</f>
        <v>0.33333333333333326</v>
      </c>
    </row>
    <row r="17" spans="1:6" ht="13.9" customHeight="1">
      <c r="A17" s="18"/>
      <c r="B17" s="18"/>
      <c r="C17" s="20"/>
      <c r="D17" s="11">
        <f>C16/3</f>
        <v>3671.5033333333336</v>
      </c>
      <c r="E17" s="12">
        <f>C16/3</f>
        <v>3671.5033333333336</v>
      </c>
      <c r="F17" s="13">
        <f>C16-D17-E17</f>
        <v>3671.5033333333326</v>
      </c>
    </row>
    <row r="18" spans="1:6" ht="13.9" customHeight="1">
      <c r="A18" s="17" t="s">
        <v>14</v>
      </c>
      <c r="B18" s="17" t="s">
        <v>19</v>
      </c>
      <c r="C18" s="19">
        <v>23296.31</v>
      </c>
      <c r="D18" s="15">
        <f>D19/$C18</f>
        <v>0.33333333333333337</v>
      </c>
      <c r="E18" s="15">
        <f t="shared" ref="E18" si="10">E19/$C18</f>
        <v>0.33333333333333337</v>
      </c>
      <c r="F18" s="15">
        <f t="shared" ref="F18" si="11">F19/$C18</f>
        <v>0.33333333333333326</v>
      </c>
    </row>
    <row r="19" spans="1:6" ht="13.9" customHeight="1">
      <c r="A19" s="18"/>
      <c r="B19" s="18"/>
      <c r="C19" s="20"/>
      <c r="D19" s="11">
        <f>C18/3</f>
        <v>7765.4366666666674</v>
      </c>
      <c r="E19" s="12">
        <f>C18/3</f>
        <v>7765.4366666666674</v>
      </c>
      <c r="F19" s="13">
        <f>C18-D19-E19</f>
        <v>7765.4366666666656</v>
      </c>
    </row>
    <row r="20" spans="1:6" ht="13.9" customHeight="1">
      <c r="A20" s="17" t="s">
        <v>15</v>
      </c>
      <c r="B20" s="17" t="s">
        <v>21</v>
      </c>
      <c r="C20" s="19">
        <v>24669.200000000001</v>
      </c>
      <c r="D20" s="15">
        <f>D21/$C20</f>
        <v>0.33333333333333337</v>
      </c>
      <c r="E20" s="15">
        <f t="shared" ref="E20:E24" si="12">E21/$C20</f>
        <v>0.33333333333333337</v>
      </c>
      <c r="F20" s="15">
        <f t="shared" ref="F20:F24" si="13">F21/$C20</f>
        <v>0.3333333333333332</v>
      </c>
    </row>
    <row r="21" spans="1:6" ht="13.9" customHeight="1">
      <c r="A21" s="18"/>
      <c r="B21" s="18"/>
      <c r="C21" s="20"/>
      <c r="D21" s="11">
        <f>C20/3</f>
        <v>8223.0666666666675</v>
      </c>
      <c r="E21" s="12">
        <f>C20/3</f>
        <v>8223.0666666666675</v>
      </c>
      <c r="F21" s="13">
        <f>C20-D21-E21</f>
        <v>8223.0666666666639</v>
      </c>
    </row>
    <row r="22" spans="1:6" ht="13.9" customHeight="1">
      <c r="A22" s="17" t="s">
        <v>28</v>
      </c>
      <c r="B22" s="17" t="s">
        <v>30</v>
      </c>
      <c r="C22" s="19">
        <v>10837.04</v>
      </c>
      <c r="D22" s="15">
        <f>D23/$C22</f>
        <v>0.33333333333333331</v>
      </c>
      <c r="E22" s="15">
        <f t="shared" si="12"/>
        <v>0.33333333333333331</v>
      </c>
      <c r="F22" s="15">
        <f t="shared" si="13"/>
        <v>0.33333333333333343</v>
      </c>
    </row>
    <row r="23" spans="1:6" ht="13.9" customHeight="1">
      <c r="A23" s="18"/>
      <c r="B23" s="18"/>
      <c r="C23" s="20"/>
      <c r="D23" s="11">
        <f>C22/3</f>
        <v>3612.3466666666668</v>
      </c>
      <c r="E23" s="12">
        <f>C22/3</f>
        <v>3612.3466666666668</v>
      </c>
      <c r="F23" s="13">
        <f>C22-D23-E23</f>
        <v>3612.3466666666677</v>
      </c>
    </row>
    <row r="24" spans="1:6" ht="13.9" customHeight="1">
      <c r="A24" s="17" t="s">
        <v>29</v>
      </c>
      <c r="B24" s="17" t="s">
        <v>31</v>
      </c>
      <c r="C24" s="19">
        <v>11458.5</v>
      </c>
      <c r="D24" s="15">
        <f>D25/$C24</f>
        <v>0.33333333333333331</v>
      </c>
      <c r="E24" s="15">
        <f t="shared" si="12"/>
        <v>0.33333333333333331</v>
      </c>
      <c r="F24" s="15">
        <f t="shared" si="13"/>
        <v>0.33333333333333331</v>
      </c>
    </row>
    <row r="25" spans="1:6" ht="13.9" customHeight="1">
      <c r="A25" s="18"/>
      <c r="B25" s="18"/>
      <c r="C25" s="20"/>
      <c r="D25" s="11">
        <f>C24/3</f>
        <v>3819.5</v>
      </c>
      <c r="E25" s="12">
        <f>C24/3</f>
        <v>3819.5</v>
      </c>
      <c r="F25" s="13">
        <f>C24-D25-E25</f>
        <v>3819.5</v>
      </c>
    </row>
    <row r="26" spans="1:6" ht="13.9" customHeight="1">
      <c r="A26" s="2" t="s">
        <v>9</v>
      </c>
      <c r="B26" s="4" t="s">
        <v>4</v>
      </c>
      <c r="C26" s="14">
        <f>SUM(C27:C34)</f>
        <v>536504.9</v>
      </c>
      <c r="D26" s="16">
        <f>D28+D30</f>
        <v>154508.43333333332</v>
      </c>
      <c r="E26" s="16">
        <f t="shared" ref="E26:F26" si="14">E28+E30</f>
        <v>154508.43333333332</v>
      </c>
      <c r="F26" s="16">
        <f t="shared" si="14"/>
        <v>154508.43333333341</v>
      </c>
    </row>
    <row r="27" spans="1:6" ht="13.9" customHeight="1">
      <c r="A27" s="17" t="s">
        <v>10</v>
      </c>
      <c r="B27" s="17" t="s">
        <v>22</v>
      </c>
      <c r="C27" s="19">
        <v>414266.03</v>
      </c>
      <c r="D27" s="15">
        <f>D28/$C27</f>
        <v>0.33333333333333331</v>
      </c>
      <c r="E27" s="15">
        <f t="shared" ref="E27" si="15">E28/$C27</f>
        <v>0.33333333333333331</v>
      </c>
      <c r="F27" s="15">
        <f t="shared" ref="F27" si="16">F28/$C27</f>
        <v>0.33333333333333343</v>
      </c>
    </row>
    <row r="28" spans="1:6" ht="13.9" customHeight="1">
      <c r="A28" s="18"/>
      <c r="B28" s="18"/>
      <c r="C28" s="20"/>
      <c r="D28" s="11">
        <f>C27/3</f>
        <v>138088.67666666667</v>
      </c>
      <c r="E28" s="12">
        <f>C27/3</f>
        <v>138088.67666666667</v>
      </c>
      <c r="F28" s="13">
        <f>C27-D28-E28</f>
        <v>138088.67666666672</v>
      </c>
    </row>
    <row r="29" spans="1:6">
      <c r="A29" s="17" t="s">
        <v>18</v>
      </c>
      <c r="B29" s="17" t="s">
        <v>23</v>
      </c>
      <c r="C29" s="19">
        <v>49259.27</v>
      </c>
      <c r="D29" s="15">
        <f>D30/$C29</f>
        <v>0.33333333333333331</v>
      </c>
      <c r="E29" s="15">
        <f t="shared" ref="E29:E33" si="17">E30/$C29</f>
        <v>0.33333333333333331</v>
      </c>
      <c r="F29" s="15">
        <f t="shared" ref="F29:F33" si="18">F30/$C29</f>
        <v>0.33333333333333348</v>
      </c>
    </row>
    <row r="30" spans="1:6">
      <c r="A30" s="18"/>
      <c r="B30" s="18"/>
      <c r="C30" s="20"/>
      <c r="D30" s="11">
        <f>C29/3</f>
        <v>16419.756666666664</v>
      </c>
      <c r="E30" s="12">
        <f>C29/3</f>
        <v>16419.756666666664</v>
      </c>
      <c r="F30" s="13">
        <f>C29-D30-E30</f>
        <v>16419.756666666672</v>
      </c>
    </row>
    <row r="31" spans="1:6">
      <c r="A31" s="17" t="s">
        <v>11</v>
      </c>
      <c r="B31" s="17" t="s">
        <v>32</v>
      </c>
      <c r="C31" s="19">
        <v>21886.19</v>
      </c>
      <c r="D31" s="15">
        <f>D32/$C31</f>
        <v>0.33333333333333337</v>
      </c>
      <c r="E31" s="15">
        <f t="shared" si="17"/>
        <v>0.33333333333333337</v>
      </c>
      <c r="F31" s="15">
        <f t="shared" si="18"/>
        <v>0.33333333333333326</v>
      </c>
    </row>
    <row r="32" spans="1:6">
      <c r="A32" s="18"/>
      <c r="B32" s="18"/>
      <c r="C32" s="20"/>
      <c r="D32" s="11">
        <f>C31/3</f>
        <v>7295.3966666666665</v>
      </c>
      <c r="E32" s="12">
        <f>C31/3</f>
        <v>7295.3966666666665</v>
      </c>
      <c r="F32" s="13">
        <f>C31-D32-E32</f>
        <v>7295.3966666666647</v>
      </c>
    </row>
    <row r="33" spans="1:6">
      <c r="A33" s="17" t="s">
        <v>12</v>
      </c>
      <c r="B33" s="17" t="s">
        <v>33</v>
      </c>
      <c r="C33" s="19">
        <v>51093.41</v>
      </c>
      <c r="D33" s="15">
        <f>D34/$C33</f>
        <v>0.33333333333333337</v>
      </c>
      <c r="E33" s="15">
        <f t="shared" si="17"/>
        <v>0.33333333333333337</v>
      </c>
      <c r="F33" s="15">
        <f t="shared" si="18"/>
        <v>0.3333333333333332</v>
      </c>
    </row>
    <row r="34" spans="1:6">
      <c r="A34" s="18"/>
      <c r="B34" s="18"/>
      <c r="C34" s="20"/>
      <c r="D34" s="11">
        <f>C33/3</f>
        <v>17031.136666666669</v>
      </c>
      <c r="E34" s="12">
        <f>C33/3</f>
        <v>17031.136666666669</v>
      </c>
      <c r="F34" s="13">
        <f>C33-D34-E34</f>
        <v>17031.136666666662</v>
      </c>
    </row>
    <row r="35" spans="1:6" ht="13.9" customHeight="1">
      <c r="A35" s="23" t="s">
        <v>25</v>
      </c>
      <c r="B35" s="24"/>
      <c r="C35" s="19">
        <f>C7+C26</f>
        <v>999908.3</v>
      </c>
      <c r="D35" s="15">
        <f>D36/$C35</f>
        <v>0.33797766921893407</v>
      </c>
      <c r="E35" s="15">
        <f t="shared" ref="E35" si="19">E36/$C35</f>
        <v>0.66395423793695219</v>
      </c>
      <c r="F35" s="15">
        <f t="shared" ref="F35" si="20">F36/$C35</f>
        <v>1.0000000000000002</v>
      </c>
    </row>
    <row r="36" spans="1:6" ht="13.9" customHeight="1">
      <c r="A36" s="25"/>
      <c r="B36" s="26"/>
      <c r="C36" s="20"/>
      <c r="D36" s="11">
        <f>D9+D11+D13+D15+D17+D19+D21+D28+D30+D23+D25+D32+D34</f>
        <v>337946.6766666667</v>
      </c>
      <c r="E36" s="11">
        <f>D36+E9+E11+E13+E15+E17+E19+E21+E28+E30+E23+E25+E32+E34</f>
        <v>663893.35333333339</v>
      </c>
      <c r="F36" s="11">
        <f>E36+F9+F11+F13+F15+F17+F19+F21+F28+F30+F32+F34+F23+F25</f>
        <v>999908.30000000028</v>
      </c>
    </row>
    <row r="38" spans="1:6" ht="13.9" customHeight="1"/>
  </sheetData>
  <mergeCells count="48">
    <mergeCell ref="C5:C6"/>
    <mergeCell ref="B8:B9"/>
    <mergeCell ref="A10:A11"/>
    <mergeCell ref="B10:B11"/>
    <mergeCell ref="A5:A6"/>
    <mergeCell ref="B5:B6"/>
    <mergeCell ref="A1:C1"/>
    <mergeCell ref="A2:C2"/>
    <mergeCell ref="A20:A21"/>
    <mergeCell ref="B20:B21"/>
    <mergeCell ref="A27:A28"/>
    <mergeCell ref="B27:B28"/>
    <mergeCell ref="A12:A13"/>
    <mergeCell ref="B12:B13"/>
    <mergeCell ref="A14:A15"/>
    <mergeCell ref="B14:B15"/>
    <mergeCell ref="A16:A17"/>
    <mergeCell ref="B16:B17"/>
    <mergeCell ref="A22:A23"/>
    <mergeCell ref="B22:B23"/>
    <mergeCell ref="C22:C23"/>
    <mergeCell ref="A24:A25"/>
    <mergeCell ref="A3:F3"/>
    <mergeCell ref="A35:B36"/>
    <mergeCell ref="C8:C9"/>
    <mergeCell ref="C10:C11"/>
    <mergeCell ref="C12:C13"/>
    <mergeCell ref="C14:C15"/>
    <mergeCell ref="C16:C17"/>
    <mergeCell ref="C18:C19"/>
    <mergeCell ref="C20:C21"/>
    <mergeCell ref="C27:C28"/>
    <mergeCell ref="C29:C30"/>
    <mergeCell ref="C35:C36"/>
    <mergeCell ref="A18:A19"/>
    <mergeCell ref="B18:B19"/>
    <mergeCell ref="D5:F5"/>
    <mergeCell ref="A8:A9"/>
    <mergeCell ref="B24:B25"/>
    <mergeCell ref="C24:C25"/>
    <mergeCell ref="A33:A34"/>
    <mergeCell ref="B33:B34"/>
    <mergeCell ref="C33:C34"/>
    <mergeCell ref="A31:A32"/>
    <mergeCell ref="B31:B32"/>
    <mergeCell ref="C31:C32"/>
    <mergeCell ref="A29:A30"/>
    <mergeCell ref="B29:B30"/>
  </mergeCells>
  <conditionalFormatting sqref="C4 D7 A37:B1048576 A4:B35 C7:C8 C10:C1048576 D10:F10 D12:F12 D14:F14 D16:F16 D18:F18 D20:F20 D27:F27 D29:F29 D35:F35 D8:E44 E36:F36 E7:F8 E26:F26 D33:F33 D31:F31 A31:E34 D22:F22 D24:F24 A22:E25">
    <cfRule type="cellIs" dxfId="0" priority="5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DÉCIO</dc:creator>
  <cp:keywords>CODEVASF</cp:keywords>
  <cp:lastModifiedBy>Jefferson Ferreira da Silva</cp:lastModifiedBy>
  <cp:lastPrinted>2015-10-23T14:48:19Z</cp:lastPrinted>
  <dcterms:created xsi:type="dcterms:W3CDTF">2007-11-26T11:49:42Z</dcterms:created>
  <dcterms:modified xsi:type="dcterms:W3CDTF">2015-10-23T14:49:40Z</dcterms:modified>
</cp:coreProperties>
</file>