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embeddings/oleObject1.bin" ContentType="application/vnd.openxmlformats-officedocument.oleObject"/>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embeddings/oleObject2.bin" ContentType="application/vnd.openxmlformats-officedocument.oleObject"/>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0" yWindow="-60" windowWidth="12495" windowHeight="10155"/>
  </bookViews>
  <sheets>
    <sheet name="Estimativa_BETUME" sheetId="34" r:id="rId1"/>
    <sheet name="ORÇAMENTÁRIA" sheetId="39" r:id="rId2"/>
    <sheet name="CRONOGRAMA" sheetId="2" r:id="rId3"/>
    <sheet name="COMPOSIÇÕES_4ªSR" sheetId="36" r:id="rId4"/>
    <sheet name="ADM" sheetId="24" r:id="rId5"/>
    <sheet name="BDI SERVIÇO" sheetId="21" r:id="rId6"/>
    <sheet name="BDI MATERIAIS" sheetId="23" r:id="rId7"/>
    <sheet name="ENCARGOS SOCIAIS" sheetId="14" r:id="rId8"/>
  </sheets>
  <definedNames>
    <definedName name="_xlnm.Print_Area" localSheetId="4">ADM!$A$1:$G$42</definedName>
    <definedName name="_xlnm.Print_Area" localSheetId="6">'BDI MATERIAIS'!$A$1:$E$43</definedName>
    <definedName name="_xlnm.Print_Area" localSheetId="5">'BDI SERVIÇO'!$A$1:$E$43</definedName>
    <definedName name="_xlnm.Print_Area" localSheetId="3">COMPOSIÇÕES_4ªSR!$A$1:$I$112</definedName>
    <definedName name="_xlnm.Print_Area" localSheetId="2">CRONOGRAMA!$A$1:$AH$56</definedName>
    <definedName name="_xlnm.Print_Area" localSheetId="7">'ENCARGOS SOCIAIS'!$A$1:$D$50</definedName>
    <definedName name="_xlnm.Print_Area" localSheetId="0">Estimativa_BETUME!$A$1:$I$157</definedName>
    <definedName name="_xlnm.Print_Area" localSheetId="1">ORÇAMENTÁRIA!$A$1:$I$157</definedName>
    <definedName name="Excel_BuiltIn_Print_Area_1_1" localSheetId="1">#REF!</definedName>
    <definedName name="Excel_BuiltIn_Print_Area_1_1">#REF!</definedName>
    <definedName name="Excel_BuiltIn_Print_Area_1_1_1" localSheetId="1">#REF!</definedName>
    <definedName name="Excel_BuiltIn_Print_Area_1_1_1">#REF!</definedName>
    <definedName name="Excel_BuiltIn_Print_Area_1_1_1_1" localSheetId="0">#REF!</definedName>
    <definedName name="Excel_BuiltIn_Print_Area_1_1_1_1" localSheetId="1">#REF!</definedName>
    <definedName name="Excel_BuiltIn_Print_Area_1_1_1_1">#REF!</definedName>
    <definedName name="Excel_BuiltIn_Print_Area_10_1" localSheetId="0">#REF!</definedName>
    <definedName name="Excel_BuiltIn_Print_Area_10_1" localSheetId="1">#REF!</definedName>
    <definedName name="Excel_BuiltIn_Print_Area_10_1">#REF!</definedName>
    <definedName name="Excel_BuiltIn_Print_Area_10_1_1" localSheetId="1">#REF!</definedName>
    <definedName name="Excel_BuiltIn_Print_Area_10_1_1">#REF!</definedName>
    <definedName name="Excel_BuiltIn_Print_Area_10_1_1_14">'ENCARGOS SOCIAIS'!$A$4:$D$40</definedName>
    <definedName name="Excel_BuiltIn_Print_Area_11_1" localSheetId="0">#REF!</definedName>
    <definedName name="Excel_BuiltIn_Print_Area_11_1" localSheetId="1">#REF!</definedName>
    <definedName name="Excel_BuiltIn_Print_Area_11_1">#REF!</definedName>
    <definedName name="Excel_BuiltIn_Print_Area_12_1" localSheetId="1">#REF!</definedName>
    <definedName name="Excel_BuiltIn_Print_Area_12_1">#REF!</definedName>
    <definedName name="Excel_BuiltIn_Print_Area_12_1_14">'ENCARGOS SOCIAIS'!$A$4:$D$40</definedName>
    <definedName name="Excel_BuiltIn_Print_Area_2_1" localSheetId="1">#REF!</definedName>
    <definedName name="Excel_BuiltIn_Print_Area_2_1">#REF!</definedName>
    <definedName name="Excel_BuiltIn_Print_Area_3_1" localSheetId="1">#REF!</definedName>
    <definedName name="Excel_BuiltIn_Print_Area_3_1">#REF!</definedName>
    <definedName name="Excel_BuiltIn_Print_Area_3_1_1" localSheetId="1">#REF!</definedName>
    <definedName name="Excel_BuiltIn_Print_Area_3_1_1">#REF!</definedName>
    <definedName name="Excel_BuiltIn_Print_Area_4_1" localSheetId="0">#REF!</definedName>
    <definedName name="Excel_BuiltIn_Print_Area_4_1" localSheetId="1">#REF!</definedName>
    <definedName name="Excel_BuiltIn_Print_Area_4_1">#REF!</definedName>
    <definedName name="Excel_BuiltIn_Print_Area_5_1" localSheetId="0">#REF!</definedName>
    <definedName name="Excel_BuiltIn_Print_Area_5_1" localSheetId="1">#REF!</definedName>
    <definedName name="Excel_BuiltIn_Print_Area_5_1">#REF!</definedName>
    <definedName name="Excel_BuiltIn_Print_Area_5_1_1" localSheetId="0">#REF!</definedName>
    <definedName name="Excel_BuiltIn_Print_Area_5_1_1" localSheetId="1">#REF!</definedName>
    <definedName name="Excel_BuiltIn_Print_Area_5_1_1">#REF!</definedName>
    <definedName name="Excel_BuiltIn_Print_Area_6_1" localSheetId="0">#REF!</definedName>
    <definedName name="Excel_BuiltIn_Print_Area_6_1" localSheetId="1">#REF!</definedName>
    <definedName name="Excel_BuiltIn_Print_Area_6_1">#REF!</definedName>
    <definedName name="Excel_BuiltIn_Print_Area_6_1_1" localSheetId="0">#REF!</definedName>
    <definedName name="Excel_BuiltIn_Print_Area_6_1_1" localSheetId="1">#REF!</definedName>
    <definedName name="Excel_BuiltIn_Print_Area_6_1_1">#REF!</definedName>
    <definedName name="Excel_BuiltIn_Print_Area_8_1" localSheetId="0">#REF!</definedName>
    <definedName name="Excel_BuiltIn_Print_Area_8_1" localSheetId="1">#REF!</definedName>
    <definedName name="Excel_BuiltIn_Print_Area_8_1">#REF!</definedName>
    <definedName name="Excel_BuiltIn_Print_Area_9_1" localSheetId="0">#REF!</definedName>
    <definedName name="Excel_BuiltIn_Print_Area_9_1" localSheetId="1">#REF!</definedName>
    <definedName name="Excel_BuiltIn_Print_Area_9_1">#REF!</definedName>
    <definedName name="Excel_BuiltIn_Print_Area_9_1_1" localSheetId="1">#REF!</definedName>
    <definedName name="Excel_BuiltIn_Print_Area_9_1_1">#REF!</definedName>
    <definedName name="Excel_BuiltIn_Print_Area_9_1_1_14">'ENCARGOS SOCIAIS'!$A$4:$D$40</definedName>
    <definedName name="Excel_BuiltIn_Print_Titles_10_1" localSheetId="0">#REF!</definedName>
    <definedName name="Excel_BuiltIn_Print_Titles_10_1" localSheetId="1">#REF!</definedName>
    <definedName name="Excel_BuiltIn_Print_Titles_10_1">#REF!</definedName>
    <definedName name="Excel_BuiltIn_Print_Titles_12_1" localSheetId="1">#REF!</definedName>
    <definedName name="Excel_BuiltIn_Print_Titles_12_1">#REF!</definedName>
    <definedName name="Excel_BuiltIn_Print_Titles_12_1_14">'ENCARGOS SOCIAIS'!$4:$7</definedName>
    <definedName name="Excel_BuiltIn_Print_Titles_2" localSheetId="0">#REF!</definedName>
    <definedName name="Excel_BuiltIn_Print_Titles_2" localSheetId="1">#REF!</definedName>
    <definedName name="Excel_BuiltIn_Print_Titles_2">#REF!</definedName>
    <definedName name="Excel_BuiltIn_Print_Titles_6_1" localSheetId="0">#REF!</definedName>
    <definedName name="Excel_BuiltIn_Print_Titles_6_1" localSheetId="1">#REF!</definedName>
    <definedName name="Excel_BuiltIn_Print_Titles_6_1">#REF!</definedName>
    <definedName name="Excel_BuiltIn_Print_Titles_9_1" localSheetId="0">#REF!</definedName>
    <definedName name="Excel_BuiltIn_Print_Titles_9_1" localSheetId="1">#REF!</definedName>
    <definedName name="Excel_BuiltIn_Print_Titles_9_1">#REF!</definedName>
    <definedName name="fornrc" localSheetId="1">#REF!</definedName>
    <definedName name="fornrc">#REF!</definedName>
    <definedName name="mãodeobra" localSheetId="6">#REF!</definedName>
    <definedName name="mãodeobra" localSheetId="0">#REF!</definedName>
    <definedName name="mãodeobra" localSheetId="1">#REF!</definedName>
    <definedName name="mãodeobra">#REF!</definedName>
    <definedName name="materiais" localSheetId="6">#REF!</definedName>
    <definedName name="materiais" localSheetId="0">#REF!</definedName>
    <definedName name="materiais" localSheetId="1">#REF!</definedName>
    <definedName name="materiais">#REF!</definedName>
    <definedName name="propriá" localSheetId="1">#REF!</definedName>
    <definedName name="propriá">#REF!</definedName>
    <definedName name="serviçosterceirizados" localSheetId="6">#REF!</definedName>
    <definedName name="serviçosterceirizados" localSheetId="0">#REF!</definedName>
    <definedName name="serviçosterceirizados" localSheetId="1">#REF!</definedName>
    <definedName name="serviçosterceirizados">#REF!</definedName>
    <definedName name="_xlnm.Print_Titles" localSheetId="7">'ENCARGOS SOCIAIS'!$2:$5</definedName>
    <definedName name="_xlnm.Print_Titles" localSheetId="0">Estimativa_BETUME!$1:$14</definedName>
    <definedName name="_xlnm.Print_Titles" localSheetId="1">ORÇAMENTÁRIA!$1:$14</definedName>
    <definedName name="usodeequipamentos" localSheetId="6">#REF!</definedName>
    <definedName name="usodeequipamentos" localSheetId="0">#REF!</definedName>
    <definedName name="usodeequipamentos" localSheetId="1">#REF!</definedName>
    <definedName name="usodeequipamentos">#REF!</definedName>
  </definedNames>
  <calcPr calcId="145621"/>
</workbook>
</file>

<file path=xl/calcChain.xml><?xml version="1.0" encoding="utf-8"?>
<calcChain xmlns="http://schemas.openxmlformats.org/spreadsheetml/2006/main">
  <c r="AI22" i="2" l="1"/>
  <c r="C52" i="2"/>
  <c r="C49" i="2"/>
  <c r="C46" i="2"/>
  <c r="C43" i="2"/>
  <c r="C40" i="2"/>
  <c r="C37" i="2"/>
  <c r="C34" i="2"/>
  <c r="C31" i="2"/>
  <c r="C28" i="2"/>
  <c r="C25" i="2"/>
  <c r="C22" i="2"/>
  <c r="C19" i="2"/>
  <c r="C16" i="2"/>
  <c r="B9" i="2" l="1"/>
  <c r="B8" i="2"/>
  <c r="B7" i="2"/>
  <c r="B52" i="2"/>
  <c r="B49" i="2"/>
  <c r="B46" i="2"/>
  <c r="B43" i="2"/>
  <c r="B40" i="2"/>
  <c r="B37" i="2"/>
  <c r="B34" i="2"/>
  <c r="B31" i="2"/>
  <c r="B28" i="2"/>
  <c r="B25" i="2"/>
  <c r="B22" i="2"/>
  <c r="B19" i="2"/>
  <c r="B16" i="2"/>
  <c r="A52" i="2"/>
  <c r="A49" i="2"/>
  <c r="A46" i="2"/>
  <c r="A43" i="2"/>
  <c r="A40" i="2"/>
  <c r="A37" i="2"/>
  <c r="A34" i="2"/>
  <c r="A31" i="2"/>
  <c r="A28" i="2"/>
  <c r="A25" i="2"/>
  <c r="A22" i="2"/>
  <c r="A19" i="2"/>
  <c r="A16" i="2"/>
  <c r="AH52" i="2" l="1"/>
  <c r="AH28" i="2"/>
  <c r="D30" i="2" s="1"/>
  <c r="AH22" i="2"/>
  <c r="X24" i="2" s="1"/>
  <c r="AH19" i="2"/>
  <c r="AH37" i="2"/>
  <c r="N39" i="2" s="1"/>
  <c r="AH34" i="2"/>
  <c r="D36" i="2" s="1"/>
  <c r="AH46" i="2"/>
  <c r="D48" i="2" s="1"/>
  <c r="AH43" i="2"/>
  <c r="AH31" i="2"/>
  <c r="AH25" i="2"/>
  <c r="AH49" i="2"/>
  <c r="N24" i="2" l="1"/>
  <c r="D24" i="2"/>
  <c r="AH40" i="2"/>
  <c r="D42" i="2" s="1"/>
  <c r="D54" i="2"/>
  <c r="N48" i="2"/>
  <c r="D21" i="2"/>
  <c r="N21" i="2"/>
  <c r="X21" i="2"/>
  <c r="X45" i="2"/>
  <c r="D39" i="2"/>
  <c r="X48" i="2"/>
  <c r="X39" i="2"/>
  <c r="X36" i="2"/>
  <c r="N36" i="2"/>
  <c r="X30" i="2"/>
  <c r="N30" i="2"/>
  <c r="D33" i="2"/>
  <c r="N33" i="2"/>
  <c r="X33" i="2"/>
  <c r="N27" i="2"/>
  <c r="D27" i="2"/>
  <c r="X27" i="2"/>
  <c r="X51" i="2"/>
  <c r="N51" i="2"/>
  <c r="D51" i="2"/>
  <c r="X42" i="2" l="1"/>
  <c r="N42" i="2"/>
  <c r="N54" i="2"/>
  <c r="X54" i="2"/>
  <c r="D45" i="2"/>
  <c r="N45" i="2"/>
  <c r="AH16" i="2" l="1"/>
  <c r="N18" i="2" s="1"/>
  <c r="N55" i="2" s="1"/>
  <c r="AH55" i="2" l="1"/>
  <c r="D18" i="2"/>
  <c r="D55" i="2" s="1"/>
  <c r="D56" i="2" s="1"/>
  <c r="N56" i="2" s="1"/>
  <c r="X18" i="2"/>
  <c r="X55" i="2" s="1"/>
  <c r="X56" i="2" l="1"/>
</calcChain>
</file>

<file path=xl/sharedStrings.xml><?xml version="1.0" encoding="utf-8"?>
<sst xmlns="http://schemas.openxmlformats.org/spreadsheetml/2006/main" count="1511" uniqueCount="658">
  <si>
    <t>Ministério da Integração Nacional - MI</t>
  </si>
  <si>
    <t>Companhia de Desenvolvimento dos Vales do São Francisco e do Parnaíba</t>
  </si>
  <si>
    <t>ITEM</t>
  </si>
  <si>
    <t>1.0</t>
  </si>
  <si>
    <t>2.0</t>
  </si>
  <si>
    <t>3.0</t>
  </si>
  <si>
    <t>4.0</t>
  </si>
  <si>
    <t>5.0</t>
  </si>
  <si>
    <t>ETAPA</t>
  </si>
  <si>
    <t>%</t>
  </si>
  <si>
    <t>PERÍODO (MESES)</t>
  </si>
  <si>
    <t>TOTAL</t>
  </si>
  <si>
    <t xml:space="preserve">TOTAL (R$) </t>
  </si>
  <si>
    <t>DESCRIÇÃO</t>
  </si>
  <si>
    <t>1.1</t>
  </si>
  <si>
    <t>m²</t>
  </si>
  <si>
    <t>1.2</t>
  </si>
  <si>
    <t>1.3</t>
  </si>
  <si>
    <t>1.4</t>
  </si>
  <si>
    <t>1.5</t>
  </si>
  <si>
    <t>1.6</t>
  </si>
  <si>
    <t>74209/001</t>
  </si>
  <si>
    <t>SINAPI</t>
  </si>
  <si>
    <t>UNITÁRIO</t>
  </si>
  <si>
    <t>2.1</t>
  </si>
  <si>
    <t>3.1</t>
  </si>
  <si>
    <t>m³</t>
  </si>
  <si>
    <t>m</t>
  </si>
  <si>
    <t>kg</t>
  </si>
  <si>
    <t>PINTURA</t>
  </si>
  <si>
    <t>Total</t>
  </si>
  <si>
    <t>PIS</t>
  </si>
  <si>
    <t>COFINS</t>
  </si>
  <si>
    <t>ISS</t>
  </si>
  <si>
    <t xml:space="preserve"> </t>
  </si>
  <si>
    <t>unid</t>
  </si>
  <si>
    <t>CÓDIGO</t>
  </si>
  <si>
    <t>A1</t>
  </si>
  <si>
    <t>INSS</t>
  </si>
  <si>
    <t>A2</t>
  </si>
  <si>
    <t>SESI</t>
  </si>
  <si>
    <t>A3</t>
  </si>
  <si>
    <t>SENAI</t>
  </si>
  <si>
    <t>A4</t>
  </si>
  <si>
    <t>INCRA</t>
  </si>
  <si>
    <t>A5</t>
  </si>
  <si>
    <t>SEBRAE</t>
  </si>
  <si>
    <t>A6</t>
  </si>
  <si>
    <t>A7</t>
  </si>
  <si>
    <t>A8</t>
  </si>
  <si>
    <t>FGTS</t>
  </si>
  <si>
    <t>A9</t>
  </si>
  <si>
    <t>SECONCI</t>
  </si>
  <si>
    <t>A</t>
  </si>
  <si>
    <t>B1</t>
  </si>
  <si>
    <t>B2</t>
  </si>
  <si>
    <t>B3</t>
  </si>
  <si>
    <t>B4</t>
  </si>
  <si>
    <t>B5</t>
  </si>
  <si>
    <t>B6</t>
  </si>
  <si>
    <t>B7</t>
  </si>
  <si>
    <t>B</t>
  </si>
  <si>
    <t>C1</t>
  </si>
  <si>
    <t>C2</t>
  </si>
  <si>
    <t>C</t>
  </si>
  <si>
    <t>D1</t>
  </si>
  <si>
    <t>D</t>
  </si>
  <si>
    <t>4ª Superintendência Regional</t>
  </si>
  <si>
    <t>1.7</t>
  </si>
  <si>
    <t>2.2</t>
  </si>
  <si>
    <t>2.3</t>
  </si>
  <si>
    <t>2.4</t>
  </si>
  <si>
    <t xml:space="preserve">Data: </t>
  </si>
  <si>
    <t>und</t>
  </si>
  <si>
    <t>MATERIAIS</t>
  </si>
  <si>
    <t>COBERTURA</t>
  </si>
  <si>
    <t>ESQUADRIAS</t>
  </si>
  <si>
    <t>DETALHAMENTO DOS ENCARGOS SOCIAIS COM DESONERAÇÃO</t>
  </si>
  <si>
    <t>HORISTA</t>
  </si>
  <si>
    <t>MENSALISTA</t>
  </si>
  <si>
    <t>(%)</t>
  </si>
  <si>
    <t>Salário Educação</t>
  </si>
  <si>
    <t>Seguro Conta Acidentes Trabalho</t>
  </si>
  <si>
    <t>Repouso Semanal Remunerado</t>
  </si>
  <si>
    <t>Licença Paternidade</t>
  </si>
  <si>
    <t>Auxílio Acidente de Trabalho</t>
  </si>
  <si>
    <t>B8</t>
  </si>
  <si>
    <t>Férias Gozadas</t>
  </si>
  <si>
    <t>B9</t>
  </si>
  <si>
    <t>Salário Maternidade</t>
  </si>
  <si>
    <t>B10</t>
  </si>
  <si>
    <t>Aviso Précio Indezniado</t>
  </si>
  <si>
    <t>Aviso Prévio Trabalhado</t>
  </si>
  <si>
    <t>C3</t>
  </si>
  <si>
    <t>Férias Indenizadas</t>
  </si>
  <si>
    <t>C4</t>
  </si>
  <si>
    <t>Depósito Rescisão Sem Justa Causa</t>
  </si>
  <si>
    <t>C5</t>
  </si>
  <si>
    <t>Indenização Adicional</t>
  </si>
  <si>
    <t>Total das Reincidênicas de um grupo sobre o outro</t>
  </si>
  <si>
    <t>Reincidência de A sobre B</t>
  </si>
  <si>
    <t>D2</t>
  </si>
  <si>
    <t>Reincidência de A sobre Aviso Prévio trabalhado e Reinciência do FGTS sobre o Aviso Prévio Indenizado</t>
  </si>
  <si>
    <t>TOTAL DOS ENCARGOS</t>
  </si>
  <si>
    <t>NOME DA EMPREITEIRA:</t>
  </si>
  <si>
    <t xml:space="preserve">ITEM </t>
  </si>
  <si>
    <t>PREÇO VENDA</t>
  </si>
  <si>
    <t>CUSTO DIRETO</t>
  </si>
  <si>
    <t>ADMINISTRAÇÃO CENTRAL - (AC)</t>
  </si>
  <si>
    <t>IMPOSTOS E TAXAS - ( I )</t>
  </si>
  <si>
    <t>TAXA - RISCO, SEGURO E GARANTIA (T )</t>
  </si>
  <si>
    <t>DESPESAS FINANCEIRAS - (DF)</t>
  </si>
  <si>
    <t>LUCRO - (L)</t>
  </si>
  <si>
    <t>(*) BDI (%) = ((((1+AC+R)*(1+DF)*(1+L))/(1-I))-1)</t>
  </si>
  <si>
    <t xml:space="preserve">BDI* (%)   = </t>
  </si>
  <si>
    <t>Considerações:</t>
  </si>
  <si>
    <t xml:space="preserve">Acórdão nº 2622/2013 - TCU </t>
  </si>
  <si>
    <t>(*) BDI (%) = ((((1+AC+T)*(1+DF)*(1+L))/(1-I))-1)</t>
  </si>
  <si>
    <r>
      <t>BDI para Obras Hídricas</t>
    </r>
    <r>
      <rPr>
        <sz val="8"/>
        <rFont val="Arial"/>
        <family val="2"/>
      </rPr>
      <t xml:space="preserve"> – IRRIGAÇÃO E CANAIS</t>
    </r>
  </si>
  <si>
    <t>1 - ESPECIFICAR A MOEDA ESTRANGEIRA, CASO EXISTENTE.</t>
  </si>
  <si>
    <t>2 - CONSIDERAR TODOS OS IMPOSTOS E TAXAS CONFORME PREVISTO NA LEGISTALÇÃO VIGENTE, APLICADO SOBRE O PREÇO DE VENDA DA OBRA.</t>
  </si>
  <si>
    <t>3 - NÃO DEVERÃO CONSTAR DO ITEM DESPESAS FISCAIS OS TRIBUTOS IRPJ E CSLL</t>
  </si>
  <si>
    <t>4 - NÃO DEVERÃ CONSTAR DO ITEM “DESPES FINANCEIRAS” A PREVISÃO DE DESPESAS RELATIVAS A DISSÍDIOS, ETC.</t>
  </si>
  <si>
    <t xml:space="preserve">5 - DEVERÃO SER OBSERVADOS OS ÍNDICES  </t>
  </si>
  <si>
    <t>Feriados</t>
  </si>
  <si>
    <t>Auxílio - enfermidades</t>
  </si>
  <si>
    <t>13 salário</t>
  </si>
  <si>
    <t>Faltas justificadas</t>
  </si>
  <si>
    <t>Dias de chuvas</t>
  </si>
  <si>
    <t>UNIDADE</t>
  </si>
  <si>
    <t>OBRA:</t>
  </si>
  <si>
    <t>LOCAL:</t>
  </si>
  <si>
    <t xml:space="preserve">DATA: </t>
  </si>
  <si>
    <t>UNID.</t>
  </si>
  <si>
    <t>QUANT.</t>
  </si>
  <si>
    <t>Nº MESES</t>
  </si>
  <si>
    <t>CUSTO (R$)</t>
  </si>
  <si>
    <t>MÃO-DE-OBRA*</t>
  </si>
  <si>
    <t>Equipe nível superior</t>
  </si>
  <si>
    <t>1.1.1</t>
  </si>
  <si>
    <t>Equipe nível técnico</t>
  </si>
  <si>
    <t>1.2.1</t>
  </si>
  <si>
    <t>1.3.1</t>
  </si>
  <si>
    <t>1.3.2</t>
  </si>
  <si>
    <t>MANUTENÇÃO DO CANTEIRO</t>
  </si>
  <si>
    <t>Despesas com telefone</t>
  </si>
  <si>
    <t>Despesas com medicamentos</t>
  </si>
  <si>
    <t>Material de escritório</t>
  </si>
  <si>
    <t>Material de limpeza</t>
  </si>
  <si>
    <t>VEÍCULOS E EQUIPAMENTOS**</t>
  </si>
  <si>
    <t>Veículo tipo perua c/combustível e manutenção (tabela veículo COD/SE)</t>
  </si>
  <si>
    <t>CUSTO DIRETO ADM. LOCAL TOTAL (R$)</t>
  </si>
  <si>
    <t>BDI  =</t>
  </si>
  <si>
    <t>PREÇO DE VENDA ADM. LOCAL TOTAL (R$)</t>
  </si>
  <si>
    <t>PRAZO DA OBRA (MÊS)</t>
  </si>
  <si>
    <t>ENCARGOS SOCIAIS COM DESONERAÇÃO MENSALISTA =</t>
  </si>
  <si>
    <t>H</t>
  </si>
  <si>
    <t>REVESTIMENTO</t>
  </si>
  <si>
    <t>INSTALAÇÕES ELÉTRICAS</t>
  </si>
  <si>
    <t>INSTALAÇÕES HIDRO-SANITÁRIAS</t>
  </si>
  <si>
    <t>LOUÇAS E METAIS</t>
  </si>
  <si>
    <t>PERÍMETRO IRRIGADO DE BETUME / SE</t>
  </si>
  <si>
    <t>DESCRIÇÃO DO SERVIÇO</t>
  </si>
  <si>
    <t>FONTE</t>
  </si>
  <si>
    <t>1</t>
  </si>
  <si>
    <t>Limpeza geral da obra</t>
  </si>
  <si>
    <t>Demolição de concreto simples</t>
  </si>
  <si>
    <t>Escavação manual, profunidade até 1,50 m.</t>
  </si>
  <si>
    <t>FUNDAÇÃO/ESTRUTURA</t>
  </si>
  <si>
    <t>Alvenaria de bloco cerâmico, e = 9 cm, com agramassa traço 1 : 2 : 8 (cimento:cal:areia)</t>
  </si>
  <si>
    <t>PAVIMENTAÇÃO</t>
  </si>
  <si>
    <t>Chapisco, traço 1 : 3, cimento e areia</t>
  </si>
  <si>
    <t>Emboço/Reboco, argamassa de cimento, cal e areia, traço 1 : 2 : 8</t>
  </si>
  <si>
    <t xml:space="preserve">Pintura externa com tinta PVA, acrílica em parede - mínimo de 2 demãos </t>
  </si>
  <si>
    <t>UNIT. SEM BDI</t>
  </si>
  <si>
    <t>PREÇOS</t>
  </si>
  <si>
    <t>Reaterro de vala com compactação manual</t>
  </si>
  <si>
    <t>Revestimento cerâmico pra piso cm placas tipo porcelanato de dimensões de 45 cm x 45 cm</t>
  </si>
  <si>
    <t>Aplicação de fundo preparador acrílico sobre paredes</t>
  </si>
  <si>
    <t>Emassamento de superfície, com aplicação de 02 demãos de massa corrida, lixamento e retoques</t>
  </si>
  <si>
    <t>Emassamento de superfície, com aplicação de 01 demão de massa corrida, lixamento e retoques</t>
  </si>
  <si>
    <t>Pintura com tinta esmalte sintético fosco em esqudrias de ferro - mínimo 2 demãos, inclusive fundo preparador tipo zarcão</t>
  </si>
  <si>
    <t>Pintura com tinta esmalte sintético fosco em esqudrias de madeira - mínimo 2 demãos</t>
  </si>
  <si>
    <t>Saboneteira para sabão líquido</t>
  </si>
  <si>
    <t xml:space="preserve">Espelho cristal, espessura 4 mm, com parafusos de fixação, sem moldura para banheiro 1,30 x 0,90 </t>
  </si>
  <si>
    <t xml:space="preserve">SINAPI </t>
  </si>
  <si>
    <t xml:space="preserve">Imunização de madeiramento para cobertura utilizando cupinicida incolor </t>
  </si>
  <si>
    <t>SERVIÇOS FINAIS</t>
  </si>
  <si>
    <t xml:space="preserve">Sumidouro em alvenaria de tijolo cerâmico maciço diâmetro 1,40 m de altura 5,00 m, com tampa em concreto armado diâmetro 1,60 m e espesura 10 cm </t>
  </si>
  <si>
    <t>Assento plastico, universal, branco, para vaso sanitario, tipo convencional - Fornecimento e instalação</t>
  </si>
  <si>
    <t>Porta-papel higiênico, linha Domus, ref. 102 C40, da Meber ou similar</t>
  </si>
  <si>
    <t>Porta-papel toalha em plástico ABS com acrílico, da JSN, ref. N7 ou similar</t>
  </si>
  <si>
    <t>Regularização de piso/Base em argamassa, traço 1 : 3 (cimento:areia), espessura 2,00 cm, preparo manual</t>
  </si>
  <si>
    <t>ALVENARIA DE ELEVAÇÃO</t>
  </si>
  <si>
    <t>Revisão de esquadria de madeira</t>
  </si>
  <si>
    <t xml:space="preserve">SERVIÇOS PRELIMINARES </t>
  </si>
  <si>
    <t>ORSE</t>
  </si>
  <si>
    <t>73481</t>
  </si>
  <si>
    <t>73964/006</t>
  </si>
  <si>
    <t xml:space="preserve">SINAPI  </t>
  </si>
  <si>
    <t>87878</t>
  </si>
  <si>
    <t>87530</t>
  </si>
  <si>
    <t>87259</t>
  </si>
  <si>
    <t>55960</t>
  </si>
  <si>
    <t>01797</t>
  </si>
  <si>
    <t>88415</t>
  </si>
  <si>
    <t>02278</t>
  </si>
  <si>
    <t>08623</t>
  </si>
  <si>
    <t xml:space="preserve"> 84659</t>
  </si>
  <si>
    <t>88487</t>
  </si>
  <si>
    <t>73924/002</t>
  </si>
  <si>
    <t>74198/002</t>
  </si>
  <si>
    <t>86931</t>
  </si>
  <si>
    <t>07611</t>
  </si>
  <si>
    <t>02051</t>
  </si>
  <si>
    <t>07610</t>
  </si>
  <si>
    <t>02066</t>
  </si>
  <si>
    <t xml:space="preserve">85005 </t>
  </si>
  <si>
    <t xml:space="preserve">72125 </t>
  </si>
  <si>
    <t>Remoção de pintura PVA/ACRÍLICA</t>
  </si>
  <si>
    <t>03262</t>
  </si>
  <si>
    <t>Retirada aparelhos sanitários</t>
  </si>
  <si>
    <t>00151</t>
  </si>
  <si>
    <t>87622</t>
  </si>
  <si>
    <t>74046/001</t>
  </si>
  <si>
    <t>Pintura interna com tinta latex PVA em parede - mínimo de 2 demãos</t>
  </si>
  <si>
    <t xml:space="preserve">88489 </t>
  </si>
  <si>
    <t xml:space="preserve">89714 </t>
  </si>
  <si>
    <t>Joelho 90º pvc rígido soldável c/bucha de latão, d= 20mm x 1/2"</t>
  </si>
  <si>
    <t xml:space="preserve">89495 </t>
  </si>
  <si>
    <t>Ralo sifonado, pvc, dn 100 x 40 mm, junta soldável - Fornecimento e instalação</t>
  </si>
  <si>
    <t>Registro de gaveta 1/2" bruto - Fronecimento e Instalação</t>
  </si>
  <si>
    <t xml:space="preserve">Fechadura de embuitir completa para porta de banheiro, padrão de acabamento médio - Fornecimento / assentamento </t>
  </si>
  <si>
    <t>Ferrolho/fecho/tarjeta ou trinco pino redondo 2" sobrepor ferro cromado - Fornecimento/assentamento</t>
  </si>
  <si>
    <t>4ª SR</t>
  </si>
  <si>
    <t xml:space="preserve">73616 </t>
  </si>
  <si>
    <t>Retirada de caixa d´água em fibrocimento</t>
  </si>
  <si>
    <t>Demolição de concreto armado</t>
  </si>
  <si>
    <t>Grade de ferro com barra quadrada de 1/2" na vertical, barras de quadrada de 1/2" na horizontal e quadro com barra de ferro de 1/2", inclusive chumbadores com parafusos</t>
  </si>
  <si>
    <t>1.8</t>
  </si>
  <si>
    <t>1.9</t>
  </si>
  <si>
    <t>1.10</t>
  </si>
  <si>
    <t>1.11</t>
  </si>
  <si>
    <t>1.12</t>
  </si>
  <si>
    <t>Emassamento de superfície, com aplicação de 02 demãos de massa acrílica, lixamento e retoques</t>
  </si>
  <si>
    <t>Tela de nylon tipo mosquiteiro com moldura em aluminio anodizado natural</t>
  </si>
  <si>
    <t>Apicoamento manual de superficie de concreto</t>
  </si>
  <si>
    <t>Apicoamento total de reboco com ponteiras/talhadeiras</t>
  </si>
  <si>
    <t>Peitoril granito cinza polido, c/ largura = 17 cm, esp = 2 cm</t>
  </si>
  <si>
    <t>Piso em concreto simples desempolado, fck = 15 MPa, e = 8 cm (para recuperação)</t>
  </si>
  <si>
    <t>05026</t>
  </si>
  <si>
    <t>08624</t>
  </si>
  <si>
    <t>84084</t>
  </si>
  <si>
    <t>00042</t>
  </si>
  <si>
    <t>00031</t>
  </si>
  <si>
    <t>Retirada de estrutura de madeira pontaleteada para telhas onduladas</t>
  </si>
  <si>
    <t>72227</t>
  </si>
  <si>
    <t>002267</t>
  </si>
  <si>
    <t>Soleira em granito cinza andorinha, l = 18 cm, e = 2 cm</t>
  </si>
  <si>
    <t>Porta em madeira de lei, almofadada, 0.70 x 2.10 m, inclusive batentes e ferragens</t>
  </si>
  <si>
    <t>Janela de madeira almofadada, de abrir, inclusas guarnicões sem ferragens</t>
  </si>
  <si>
    <t xml:space="preserve">84847 </t>
  </si>
  <si>
    <t>74047/004</t>
  </si>
  <si>
    <t>Dobradiças de latão cromado 3" x 2 1/2"</t>
  </si>
  <si>
    <t>Tubo, pvc, soldável, dn 20 mm, instalado em ramal de distribuição de água - Fornecimento e instalação</t>
  </si>
  <si>
    <t>89401</t>
  </si>
  <si>
    <t xml:space="preserve">89711 </t>
  </si>
  <si>
    <t xml:space="preserve">Tubo pvc, serie normal, esgoto predial, dn 40 mm, fornecido e instalodo em ramal de descarga ou ramal de esgoto sanitário </t>
  </si>
  <si>
    <t xml:space="preserve">Tubo pvc, serie normal, esgoto predial, dn 100 mm, fornecido e instalo do em ramal de descarga ou ramal de esgoto sanitário </t>
  </si>
  <si>
    <t>89358</t>
  </si>
  <si>
    <t>Joelho 90 graus, pvc, soldável, dn 20mm, instalado em ramal ou sub-ramal de água fornecimento e instalação</t>
  </si>
  <si>
    <t>Joelho 90 graus, pvc, soldável, dn 25mm, instalado em ramal ou sub-ramal de água fornecimento e instalação</t>
  </si>
  <si>
    <t>89362</t>
  </si>
  <si>
    <t>Joelho 90º pvc rígido soldável c/bucha de latão, d= 25mm x 1/2"</t>
  </si>
  <si>
    <t>Joelho 90 graus, pvc, serie normal, esgoto predial, dn 40 mm, junta soldável, fornecido e instalado em ramal de descarga ou ramal de esgoto sanitário. af_12/2014_p</t>
  </si>
  <si>
    <t>Joelho 90 graus, pvc, serie normal, esgoto predial, dn 100 mm, junta elástica, fornecido e instalado em prumada de esgoto sanitário ou ventilação. af_12/2014</t>
  </si>
  <si>
    <t>89809</t>
  </si>
  <si>
    <t xml:space="preserve">89372 </t>
  </si>
  <si>
    <t>Luva de correr, pvc, soldável, dn 20mm, instalado em ramal ou sub-ramal de água fornecimento e instalação . af_12/2014_p</t>
  </si>
  <si>
    <t>72783</t>
  </si>
  <si>
    <t xml:space="preserve">Adaptador soldável com flange e anel para caixa d'água 20 mm x 1/2" </t>
  </si>
  <si>
    <t>89438</t>
  </si>
  <si>
    <t>Tê 90º, PVC, soldável, DN 20 mm instalado em ramal de distribuição de água - Fornecimento e instalação</t>
  </si>
  <si>
    <t>CAP PVC esgoto 100 mm (TAMPÃO) - Fornecimento e instalação</t>
  </si>
  <si>
    <t>72295</t>
  </si>
  <si>
    <t>Nipel roscável de 1/2"</t>
  </si>
  <si>
    <t>89482</t>
  </si>
  <si>
    <t>Caixa sifonada quadrada, com uma entrada e uma saida, d = 100x100x50mm,  acabamento branco - Fornecimento e instalada</t>
  </si>
  <si>
    <t>86943</t>
  </si>
  <si>
    <t>74166/001</t>
  </si>
  <si>
    <t xml:space="preserve">Caixa de inspeção em concreto pré-moldado dn 60mm com tampa h= 60cm - </t>
  </si>
  <si>
    <t xml:space="preserve">Lavatório louça branca suspenso, 29,5 x 39cm ou equivalente, padrão popular, incluso sifão flexível em pvc, válvula e engate flexível 30cm e
m plástico e torneira cromada de mesa, padrão popular - fornecimento e instalação
</t>
  </si>
  <si>
    <t xml:space="preserve">Vaso santitário sifonado com caixa acoplada louça branca - padrão médio - inclusive engate flexível em plástico branco de 1/2" x 40 cm - Fronecimento / Instalação </t>
  </si>
  <si>
    <t>Chuveiro simples de plástico, c/ registro de pressão de pvc - Fornecimento e instalação</t>
  </si>
  <si>
    <t>02022</t>
  </si>
  <si>
    <t xml:space="preserve">89352 </t>
  </si>
  <si>
    <t>Reservatório de água em polietileno, capaciadade de 10.000 litros, inclusive 01 (UM) filtro 20" 50 micras e 02 (dois) elementos filtrantes plissado BIG 20</t>
  </si>
  <si>
    <t>COTAÇÃO</t>
  </si>
  <si>
    <t>SERVIÇOS PRELIMINARES / INICIAIS</t>
  </si>
  <si>
    <t>1.1.2</t>
  </si>
  <si>
    <t>1.1.3</t>
  </si>
  <si>
    <t>ADMINISTRAÇÃO LOCAL</t>
  </si>
  <si>
    <t>DEMOLIÇÕES / REMOÇÕES</t>
  </si>
  <si>
    <t>07213</t>
  </si>
  <si>
    <t>72215</t>
  </si>
  <si>
    <t>Cintas e vergas em blocos de concreto tipo "u" (calha) 12x19x39, preenchidos com concreto armado fck=15 mpa</t>
  </si>
  <si>
    <t>07295</t>
  </si>
  <si>
    <t xml:space="preserve">74202/002 </t>
  </si>
  <si>
    <t xml:space="preserve">Laje pre-moldada p/piso, sobrecarga 200kg/m2, vaos ate 3,50m/e=8cm, c/  lajotas e cap.c/conc fck=20mpa, 4cm, inter-eixo 38cm, c/escoramento (reapr.3x) e ferragem negativa
</t>
  </si>
  <si>
    <t>5652</t>
  </si>
  <si>
    <t>Concreto nao estrutural, consumo 150kg/m3, preparo com betoneira, sem lançamento</t>
  </si>
  <si>
    <t>84152</t>
  </si>
  <si>
    <t>Demolição de alvenaria de bloco cerâmico</t>
  </si>
  <si>
    <t>Demolição de cobogó, sem reaproveitamento</t>
  </si>
  <si>
    <t>00022</t>
  </si>
  <si>
    <t>Demolição de revestimento cerâmico ou azulejo</t>
  </si>
  <si>
    <t>87246</t>
  </si>
  <si>
    <t>Separador de folhas</t>
  </si>
  <si>
    <t>Tubo, pvc, soldável, dn 32mm, instalado em ramal de distribuição de água - Fornecimento e instalação</t>
  </si>
  <si>
    <t>Adaptador soldável com anel, 32 mm, para tanque - fornecimento e instalação</t>
  </si>
  <si>
    <t>Luva de correr, pvc, soldável, dn 32 mm x 1" -  fornecimento e instalação.</t>
  </si>
  <si>
    <t>Abraçadeira de aço 1"</t>
  </si>
  <si>
    <t>Joelho 90 graus, pvc, soldável, dn 32mm, instalado em ramal ou sub-ramal de água fornecimento e instalação</t>
  </si>
  <si>
    <t>Administração Local da obra e Manutenção do canteiro</t>
  </si>
  <si>
    <t>1.3.3</t>
  </si>
  <si>
    <t>FORNECIMENTO DE MATERIAIS</t>
  </si>
  <si>
    <t>Bomba centrífuga submersível, H = 4 mca, Q máx = 2, 3 m³/h</t>
  </si>
  <si>
    <t>Calha de beiral, semicircular de pvc, diametro 125 mm, incluindo cabeceiras, emendas, bocais, suportes e vedacoes, excluindo condutores - fornecimento e colocacao</t>
  </si>
  <si>
    <t>84045</t>
  </si>
  <si>
    <t xml:space="preserve">Condutor para calha de beiral, de pvc, diametro 88 mm, incluindo conexoes e bracadeiras - fornecimento e colocacão
</t>
  </si>
  <si>
    <t>89367</t>
  </si>
  <si>
    <t>89389</t>
  </si>
  <si>
    <t>72798</t>
  </si>
  <si>
    <t>01313</t>
  </si>
  <si>
    <t>73822/001</t>
  </si>
  <si>
    <t xml:space="preserve">Capina e limpeza manual de terreno com pequenos arbustos </t>
  </si>
  <si>
    <t>02450</t>
  </si>
  <si>
    <t xml:space="preserve">89403 </t>
  </si>
  <si>
    <t xml:space="preserve">REFORMA DA ÁREA DE CONVIVÊNCIA DAS CASAS DE BOMBAS </t>
  </si>
  <si>
    <t>Processo Nº 59540.</t>
  </si>
  <si>
    <t>Aluguel de imóvel para canteiro de obras</t>
  </si>
  <si>
    <t>SERVIÇOS</t>
  </si>
  <si>
    <t>1.1.1.1</t>
  </si>
  <si>
    <t>1.1.1.2</t>
  </si>
  <si>
    <t>1.1.1.3</t>
  </si>
  <si>
    <t>1.1.2.1</t>
  </si>
  <si>
    <t>1.1.3.1</t>
  </si>
  <si>
    <t>1.1.3.2</t>
  </si>
  <si>
    <t>1.1.3.3</t>
  </si>
  <si>
    <t>1.1.3.4</t>
  </si>
  <si>
    <t>1.1.3.5</t>
  </si>
  <si>
    <t>1.1.3.6</t>
  </si>
  <si>
    <t>1.1.3.7</t>
  </si>
  <si>
    <t>1.1.3.8</t>
  </si>
  <si>
    <t>1.1.3.9</t>
  </si>
  <si>
    <t>1.1.3.10</t>
  </si>
  <si>
    <t>1.1.3.11</t>
  </si>
  <si>
    <t>1.1.3.12</t>
  </si>
  <si>
    <t>1.1.3.13</t>
  </si>
  <si>
    <t>1.1.3.14</t>
  </si>
  <si>
    <t>1.1.3.15</t>
  </si>
  <si>
    <t>1.2.2</t>
  </si>
  <si>
    <t>1.2.3</t>
  </si>
  <si>
    <t>1.2.4</t>
  </si>
  <si>
    <t>1.2.5</t>
  </si>
  <si>
    <t>1.2.6</t>
  </si>
  <si>
    <t>1.2.7</t>
  </si>
  <si>
    <t>1.2.8</t>
  </si>
  <si>
    <t>1.4.1</t>
  </si>
  <si>
    <t>1.4.2</t>
  </si>
  <si>
    <t>1.4.3</t>
  </si>
  <si>
    <t>1.4.4</t>
  </si>
  <si>
    <t>1.5.1</t>
  </si>
  <si>
    <t>1.5.2</t>
  </si>
  <si>
    <t>1.5.3</t>
  </si>
  <si>
    <t>1.5.4</t>
  </si>
  <si>
    <t>1.5.5</t>
  </si>
  <si>
    <t>1.6.1</t>
  </si>
  <si>
    <t>1.6.2</t>
  </si>
  <si>
    <t>1.6.3</t>
  </si>
  <si>
    <t>1.6.4</t>
  </si>
  <si>
    <t>1.6.5</t>
  </si>
  <si>
    <t>1.6.6</t>
  </si>
  <si>
    <t>1.7.1</t>
  </si>
  <si>
    <t>1.7.2</t>
  </si>
  <si>
    <t>1.7.3</t>
  </si>
  <si>
    <t>1.7.4</t>
  </si>
  <si>
    <t>1.7.5</t>
  </si>
  <si>
    <t>1.7.6</t>
  </si>
  <si>
    <t>1.7.7</t>
  </si>
  <si>
    <t>1.7.8</t>
  </si>
  <si>
    <t>1.7.9</t>
  </si>
  <si>
    <t>1.7.10</t>
  </si>
  <si>
    <t>1.8.1</t>
  </si>
  <si>
    <t>1.8.2</t>
  </si>
  <si>
    <t>1.8.3</t>
  </si>
  <si>
    <t>1.8.4</t>
  </si>
  <si>
    <t>1.8.5</t>
  </si>
  <si>
    <t>1.8.6</t>
  </si>
  <si>
    <t>1.8.7</t>
  </si>
  <si>
    <t>1.8.8</t>
  </si>
  <si>
    <t>1.9.1</t>
  </si>
  <si>
    <t>1.9.2</t>
  </si>
  <si>
    <t>1.9.3</t>
  </si>
  <si>
    <t>1.9.4</t>
  </si>
  <si>
    <t>1.9.5</t>
  </si>
  <si>
    <t>1.9.6</t>
  </si>
  <si>
    <t>1.9.7</t>
  </si>
  <si>
    <t>1.9.8</t>
  </si>
  <si>
    <t>1.9.9</t>
  </si>
  <si>
    <t>1.9.10</t>
  </si>
  <si>
    <t>1.9.11</t>
  </si>
  <si>
    <t>1.9.12</t>
  </si>
  <si>
    <t>1.9.13</t>
  </si>
  <si>
    <t>1.9.14</t>
  </si>
  <si>
    <t>1.9.15</t>
  </si>
  <si>
    <t>1.9.16</t>
  </si>
  <si>
    <t>1.9.17</t>
  </si>
  <si>
    <t>1.9.18</t>
  </si>
  <si>
    <t>1.9.19</t>
  </si>
  <si>
    <t>1.9.20</t>
  </si>
  <si>
    <t>1.9.21</t>
  </si>
  <si>
    <t>1.9.22</t>
  </si>
  <si>
    <t>1.9.23</t>
  </si>
  <si>
    <t>1.9.24</t>
  </si>
  <si>
    <t>1.9.25</t>
  </si>
  <si>
    <t>1.9.27</t>
  </si>
  <si>
    <t>1.9.28</t>
  </si>
  <si>
    <t>1.10.1</t>
  </si>
  <si>
    <t>1.11.1</t>
  </si>
  <si>
    <t>1.11.2</t>
  </si>
  <si>
    <t>1.11.3</t>
  </si>
  <si>
    <t>1.11.4</t>
  </si>
  <si>
    <t>1.11.5</t>
  </si>
  <si>
    <t>1.11.6</t>
  </si>
  <si>
    <t>1.11.7</t>
  </si>
  <si>
    <t>1.11.8</t>
  </si>
  <si>
    <t>1.11.9</t>
  </si>
  <si>
    <t>1.11.10</t>
  </si>
  <si>
    <t>2.1.1</t>
  </si>
  <si>
    <t>2.1.2</t>
  </si>
  <si>
    <t>2.1.3</t>
  </si>
  <si>
    <t>BDI Material:</t>
  </si>
  <si>
    <t>BDI Serviço:</t>
  </si>
  <si>
    <t>Caixa d'agua de polietileno - instalada, exceto base de apoio, cap. 310 litros</t>
  </si>
  <si>
    <t>05046</t>
  </si>
  <si>
    <t>85333</t>
  </si>
  <si>
    <t>00091</t>
  </si>
  <si>
    <t>01988</t>
  </si>
  <si>
    <t>04449</t>
  </si>
  <si>
    <t>08898</t>
  </si>
  <si>
    <t>89724</t>
  </si>
  <si>
    <t>74058/001</t>
  </si>
  <si>
    <t>Demolição manual de revestimento de argamassa (reboco)</t>
  </si>
  <si>
    <t>Demolição de telhas onduladas de fibrocimento</t>
  </si>
  <si>
    <t>72225</t>
  </si>
  <si>
    <t>Alvenaria de pedra calcárea argamassada no traço 1:5 - 1 saco cimento 50kg / 5 padiolas areia dim. 0,35z0,45x0,23m - Confecção mecânica e transporte</t>
  </si>
  <si>
    <t>Rasgo em alvenaria para ramais de distribuição com diâmetros menor ou igual a 40 mm.</t>
  </si>
  <si>
    <t>Rasgo em alvenaria para eletrodutos com diametros menores ou iguais a 40 mm. af_05/2015</t>
  </si>
  <si>
    <t>Enchimento de rasgos em alvenaria e concreto para tubulação diâm 1/2" a 1"</t>
  </si>
  <si>
    <t>90443</t>
  </si>
  <si>
    <t>90447</t>
  </si>
  <si>
    <t>02483</t>
  </si>
  <si>
    <t>Cobogó de concreto (elemento vazado), 7 x 50 x 50 cm, assentado com argamassa de cimento e areia, traço 1:3</t>
  </si>
  <si>
    <t>73937/003</t>
  </si>
  <si>
    <t>90831</t>
  </si>
  <si>
    <t>Caixa octogonal 4" x 4", em pvc, p/ ponto de luz embutido</t>
  </si>
  <si>
    <t>00777</t>
  </si>
  <si>
    <t>1.10.2</t>
  </si>
  <si>
    <t>Caixa de derivação em pvc 4" x 2" s/tampa, embutir, p/eletroduto</t>
  </si>
  <si>
    <t>00671</t>
  </si>
  <si>
    <t>1.10.3</t>
  </si>
  <si>
    <t>Eletroduto de pvc rígido roscável DN 3/4", inclusive conexões - Fornecimento e instalação</t>
  </si>
  <si>
    <t>1.10.4</t>
  </si>
  <si>
    <t>Curva para eletroduto pvc roscável 3/4" - Fornecimento e instalação</t>
  </si>
  <si>
    <t>1.10.5</t>
  </si>
  <si>
    <t>1.10.6</t>
  </si>
  <si>
    <t>1.10.7</t>
  </si>
  <si>
    <t>1.10.8</t>
  </si>
  <si>
    <t>Disjuntor termomagnético monoplar padrão NEMA - 10A a 30A - Fornecimento e Instalação</t>
  </si>
  <si>
    <t>1.10.9</t>
  </si>
  <si>
    <t>Quadro de distribuição de energia de embutir, em chapa metálica, para três disjuntores termomagnéticos monopolares, sem barramento - Fornecimento e Instalação</t>
  </si>
  <si>
    <t>1.10.10</t>
  </si>
  <si>
    <t>1.10.11</t>
  </si>
  <si>
    <t>Cabo de cobre isolamento termoplástico 0,6/1 KV - 1,5 mm²</t>
  </si>
  <si>
    <t>1.10.12</t>
  </si>
  <si>
    <t>1.10.13</t>
  </si>
  <si>
    <t>1.10.14</t>
  </si>
  <si>
    <t>Arandela de uso externo em alumínio pintado, com difusor em vidro transparente, ref: DP-2011-01, Lustres Projeto ou similar, completa</t>
  </si>
  <si>
    <t>07801</t>
  </si>
  <si>
    <t>1.3.4</t>
  </si>
  <si>
    <t>1.3.5</t>
  </si>
  <si>
    <r>
      <t xml:space="preserve">PERÍMETRO IRRIGADO DE </t>
    </r>
    <r>
      <rPr>
        <b/>
        <sz val="10"/>
        <rFont val="Arial Narrow"/>
        <family val="2"/>
      </rPr>
      <t>BETUME</t>
    </r>
    <r>
      <rPr>
        <sz val="10"/>
        <rFont val="Arial Narrow"/>
        <family val="2"/>
      </rPr>
      <t xml:space="preserve"> / SE</t>
    </r>
  </si>
  <si>
    <t>Cobertura com telha cerâmica, excluindo madeiramento - Fornecimento e instalação</t>
  </si>
  <si>
    <t>08038</t>
  </si>
  <si>
    <t>03545</t>
  </si>
  <si>
    <t>Fechadura de embutir com cilindro, externa, completa, acabamento padrão médio, incluso execução de furo - fornecimento e instalação. af_08/2015</t>
  </si>
  <si>
    <t>01708</t>
  </si>
  <si>
    <t>Fossa séptica pré-moldada, tipo oms, capacidade 10 pessoas (v=600 litros)</t>
  </si>
  <si>
    <t>CODEVASF</t>
  </si>
  <si>
    <t>COMPOSIÇÃO DE PREÇOS UNITÁRIOS</t>
  </si>
  <si>
    <t>QUADRO PO – VII</t>
  </si>
  <si>
    <t>EDITAL</t>
  </si>
  <si>
    <t>LOTE</t>
  </si>
  <si>
    <t>PROJETO</t>
  </si>
  <si>
    <t>DATA</t>
  </si>
  <si>
    <t>FOLHA</t>
  </si>
  <si>
    <t>___/___</t>
  </si>
  <si>
    <t xml:space="preserve">OBRA: </t>
  </si>
  <si>
    <t>CÓDIGO:</t>
  </si>
  <si>
    <t>SERVIÇO:</t>
  </si>
  <si>
    <t>ESPECIFICAÇÃO</t>
  </si>
  <si>
    <t>EQUIPAMENTO</t>
  </si>
  <si>
    <t>UTILIZAÇÃO</t>
  </si>
  <si>
    <t>CUSTO OPERACIONAL</t>
  </si>
  <si>
    <t>CUSTO HORÁRIO (R$)</t>
  </si>
  <si>
    <t>PROD.</t>
  </si>
  <si>
    <t>IMPROD.</t>
  </si>
  <si>
    <t>(A)</t>
  </si>
  <si>
    <t>MÃO DE OBRA SUPLEMENTAR</t>
  </si>
  <si>
    <t>SALÁRIO HORA(R$)</t>
  </si>
  <si>
    <t>(B)</t>
  </si>
  <si>
    <t>CUSTO UNITÁRIO (R$)</t>
  </si>
  <si>
    <t>CONSUMO</t>
  </si>
  <si>
    <t>CUSTO PARCIAL (R$)</t>
  </si>
  <si>
    <t>(C)</t>
  </si>
  <si>
    <t xml:space="preserve">            (A)+(B)+(C) = (D)</t>
  </si>
  <si>
    <t>PRODUÇÃO DA EQUIPE</t>
  </si>
  <si>
    <t>(E)</t>
  </si>
  <si>
    <t xml:space="preserve">          CUSTO UNITÁRIO</t>
  </si>
  <si>
    <t xml:space="preserve">          SEM TRANSPORTE (D)/(E) = (F)</t>
  </si>
  <si>
    <t>TRANSPORTE</t>
  </si>
  <si>
    <t>DMT</t>
  </si>
  <si>
    <t>CUSTO UNITÁRIO</t>
  </si>
  <si>
    <t>(G)</t>
  </si>
  <si>
    <t>(F)+(G)</t>
  </si>
  <si>
    <t>BDI</t>
  </si>
  <si>
    <t>PREÇO UNITÁRIO (R$)</t>
  </si>
  <si>
    <t>Mobilização e Desmobilização de Equipamento e Pessoal</t>
  </si>
  <si>
    <r>
      <t>Veículo leve -</t>
    </r>
    <r>
      <rPr>
        <sz val="10"/>
        <color indexed="10"/>
        <rFont val="Arial"/>
        <family val="2"/>
      </rPr>
      <t xml:space="preserve"> E412 DNIT</t>
    </r>
  </si>
  <si>
    <t>Caminhão basculante - 6 M³ - E403 DNIT</t>
  </si>
  <si>
    <t>Hospedagem</t>
  </si>
  <si>
    <t>Un</t>
  </si>
  <si>
    <t>Alimentação</t>
  </si>
  <si>
    <t>Passagem</t>
  </si>
  <si>
    <t>Unidade</t>
  </si>
  <si>
    <t>Encanador - SINAPI 00002696</t>
  </si>
  <si>
    <t>Auxiliar de encanador - SINAPI 00000246</t>
  </si>
  <si>
    <t xml:space="preserve">Encarregado - SINAPI 00004083 </t>
  </si>
  <si>
    <t>Adesivo pvc em frasco de 850 gramas - SINAPI 00000122</t>
  </si>
  <si>
    <t>Caminhão carroceria - 15 t - E402 DNIT</t>
  </si>
  <si>
    <t>Servente - SINAPI 00006111</t>
  </si>
  <si>
    <t>Engenheiro - SINAPI 00002706</t>
  </si>
  <si>
    <t>Mestre de obras - SINAPI 00004069</t>
  </si>
  <si>
    <t>GRUPO A</t>
  </si>
  <si>
    <t>GRUPO B</t>
  </si>
  <si>
    <t>GRUPO C</t>
  </si>
  <si>
    <t>GRUPO D</t>
  </si>
  <si>
    <t>SERGIPE</t>
  </si>
  <si>
    <t>Obra:</t>
  </si>
  <si>
    <t>1.9.26</t>
  </si>
  <si>
    <t>1.12.1</t>
  </si>
  <si>
    <t>1.12.2</t>
  </si>
  <si>
    <t>CÓD. COMP. /</t>
  </si>
  <si>
    <t xml:space="preserve">TOTAL ACUMULADO (R$)  </t>
  </si>
  <si>
    <t>MÊS 1</t>
  </si>
  <si>
    <t>MÊS 2</t>
  </si>
  <si>
    <t>MÊS 3</t>
  </si>
  <si>
    <t>DATA:</t>
  </si>
  <si>
    <t>4ª Gerência Regional de Irrigação - 4ª GRI</t>
  </si>
  <si>
    <t>Guindaste tipo Munck cap 15 t- 00003366 SINAPI</t>
  </si>
  <si>
    <t>Placa da Obra, instalada</t>
  </si>
  <si>
    <t>Torneira de bóia real com balão metálica D=1" - Fornecimento e instalação</t>
  </si>
  <si>
    <t>Instalação de Reservatório (cisternas), inclusive motobomba</t>
  </si>
  <si>
    <t>Eletricista - SINAPI 00002436</t>
  </si>
  <si>
    <t>Instalação de Reservatório (Cisternas), inclusive motobomba</t>
  </si>
  <si>
    <t>1.5.6</t>
  </si>
  <si>
    <t>05103</t>
  </si>
  <si>
    <t>Regularização manual de terreno para instalação de reservatório</t>
  </si>
  <si>
    <t>1.5.7</t>
  </si>
  <si>
    <t>05088</t>
  </si>
  <si>
    <t>88649</t>
  </si>
  <si>
    <t>Rodapé cerâmico de 7cm de altura com placas tipo grês de dimensões 45x 45 cm</t>
  </si>
  <si>
    <t>CONTRIBUIÇÃO SOBRE RECEITA BRUTA** (INSS)</t>
  </si>
  <si>
    <t xml:space="preserve">Mobilização e Desmobilizaçao de equipamentos e  pessoal </t>
  </si>
  <si>
    <t>Folha Nº ________________________</t>
  </si>
  <si>
    <t>Rubrica _________________________</t>
  </si>
  <si>
    <t>Folha Nº ___________________________</t>
  </si>
  <si>
    <t>Rubrica ____________________________</t>
  </si>
  <si>
    <t>(**) Contribuição sobre a receita bruta devido a desoneração em folha - INSS</t>
  </si>
  <si>
    <t>Folha Nº _________________________</t>
  </si>
  <si>
    <t>Rubrica __________________________</t>
  </si>
  <si>
    <t xml:space="preserve">PREÇO TOTAL </t>
  </si>
  <si>
    <t>Forro de pvc, em réguas de 10 ou 20 cm, aplicado, incluisve estrutura para fixação (perfis Forro de pvc, em réguas de 10 ou 20 cm, aplicado, inclusive estrutura de fixação (perfis alumínio)</t>
  </si>
  <si>
    <t>Concreto armado fck=15MPa fabricado na obra, adensado e lançado, para Uso Geral, com formas planas em compensado resinado 12mm (05 usos)</t>
  </si>
  <si>
    <t>06457</t>
  </si>
  <si>
    <t xml:space="preserve">                            Ministério da Integração Nacional - MI</t>
  </si>
  <si>
    <t xml:space="preserve">                           Companhia de Desenvolvimento dos Vales do São Francisco e do Parnaíba</t>
  </si>
  <si>
    <t xml:space="preserve">                           4ª Superintendência Regional</t>
  </si>
  <si>
    <t xml:space="preserve">                           4ª Gerência Regional de Irrigação - 4ª GRI</t>
  </si>
  <si>
    <t xml:space="preserve">                    Ministério da Integração Nacional - MI</t>
  </si>
  <si>
    <t xml:space="preserve">                   Companhia de Desenvolvimento dos Vales do São Francisco e do Parnaíba</t>
  </si>
  <si>
    <t xml:space="preserve">                   4ª Superintendência Regional</t>
  </si>
  <si>
    <t xml:space="preserve">                   4ª Gerência Regional de Irrigação - 4ª GRI</t>
  </si>
  <si>
    <t xml:space="preserve">          Ministério da Integração Nacional - MI</t>
  </si>
  <si>
    <t xml:space="preserve">         Companhia de Desenvolvimento dos Vales do São Francisco e do Parnaíba</t>
  </si>
  <si>
    <t xml:space="preserve">         4ª Superintendência Regional</t>
  </si>
  <si>
    <t xml:space="preserve">         4ª Gerência Regional de Irrigação - 4ª GRI</t>
  </si>
  <si>
    <t>73802/001</t>
  </si>
  <si>
    <t>92873</t>
  </si>
  <si>
    <t xml:space="preserve">Lançamento/aplicação manual de concreto </t>
  </si>
  <si>
    <t>84044</t>
  </si>
  <si>
    <t>Porta em madeira compensada (canela), lisa, semi-ôca, 0.60 x 2.10 m, inclusive batentes e ferragens</t>
  </si>
  <si>
    <t>00362</t>
  </si>
  <si>
    <t>91854</t>
  </si>
  <si>
    <t>91997</t>
  </si>
  <si>
    <t>Tomada de embutir, 2P+T, 10A/250W , inclusive suporte e placa- Fornecimento e Instalação</t>
  </si>
  <si>
    <t>91953</t>
  </si>
  <si>
    <t>Interruptor simples de embutir 10A/250W 01 tecla, incluindo suporte e placa - Fornecimento/instalação</t>
  </si>
  <si>
    <t>91967</t>
  </si>
  <si>
    <t>Interruptor simples de embutir 10A/250W 03 tecla, inclusive suporte e placa - Fornecimento e instalação</t>
  </si>
  <si>
    <t>74130/001</t>
  </si>
  <si>
    <t>74131/001</t>
  </si>
  <si>
    <t>Cabo de cobre isolamento termoplástico 0,6/1 KV - 2,5 mm²</t>
  </si>
  <si>
    <t>91925</t>
  </si>
  <si>
    <t>91927</t>
  </si>
  <si>
    <t>Lâmpada LED  10 W Bivolt, branca, formato tradicional, (Base E27)</t>
  </si>
  <si>
    <t>00038194</t>
  </si>
  <si>
    <t>Luminaria globo vidro leitoso/plafonier/bocal/lâmpada incandecente 100W</t>
  </si>
  <si>
    <t>74041/003</t>
  </si>
  <si>
    <t>Remoção de esquadria de madeira, com ou sem batente</t>
  </si>
  <si>
    <t>Piso em concreto simples desempolado, fck = 15 MPa, e = 10 cm para assentamento do reservatório</t>
  </si>
  <si>
    <t>02174</t>
  </si>
  <si>
    <t>03539</t>
  </si>
  <si>
    <t>04964</t>
  </si>
  <si>
    <t>Emassamento com massa a oleo, duas demaos</t>
  </si>
  <si>
    <t>1.8.9</t>
  </si>
  <si>
    <t>74133/002</t>
  </si>
  <si>
    <t>Instalação do Canteiro de Obras (Barracão para escritório, depósito de cimento, almoxarifado, refeitório e banheiros - Reaproveitamento 2 vezes)</t>
  </si>
  <si>
    <t xml:space="preserve"> PLANILHA ESTIMATIVA DE PREÇOS - LOTE 1</t>
  </si>
  <si>
    <t>CRONOGRAMA FÍSICO-FINANCEIRO DE EXECUÇÃO DA OBRA - LOTE 1</t>
  </si>
  <si>
    <t>DETALHAMENTO ADMINISTRAÇÃO LOCAL - LOTE 1</t>
  </si>
  <si>
    <r>
      <t xml:space="preserve">DETALHAMENTO DO BDI DE SERVIÇOS - </t>
    </r>
    <r>
      <rPr>
        <b/>
        <sz val="14"/>
        <rFont val="Arial"/>
        <family val="2"/>
      </rPr>
      <t>LOTE 1</t>
    </r>
  </si>
  <si>
    <t>DETALHAMENTO DO BDI DE MATERIAL - LOTE 1</t>
  </si>
  <si>
    <t>5,22</t>
  </si>
  <si>
    <t>Remoção de lavatório de louça</t>
  </si>
  <si>
    <t>84033</t>
  </si>
  <si>
    <t>90373</t>
  </si>
  <si>
    <t>Trama de madeira composta por ripas, caibros e terças para telhados de mais que 2 águas para telha cerâmica capa-canal. af_12/2015</t>
  </si>
  <si>
    <t>92542</t>
  </si>
  <si>
    <t>MARÇO / 2016</t>
  </si>
  <si>
    <t>MAR / 2016</t>
  </si>
  <si>
    <t>PREÇOS DE REFERÊNCIA:  SINAPI/SE COM DESONERAÇÃO - JANEIRO/2016, ORSE/SE - JANEIRO/2016 E SICRO2 - SETEMBRO/2015</t>
  </si>
  <si>
    <t>* INSERIDO VALOR DA MÃO-DE-OBRA COM ENCARGOS SOCIAS DE MENSALISTA DO SINAPI/SE - REFERÊNCIA JANEIRO/2016</t>
  </si>
  <si>
    <t xml:space="preserve">Revestimento cerâmico para parede com placas tipo grês de dimensões 35x35 cm aplicada em ambientes de área menor que 5 m2. af_06/2014
</t>
  </si>
  <si>
    <t>gl</t>
  </si>
  <si>
    <t>mês</t>
  </si>
  <si>
    <t>REFORMA DO ESCRITÓRIO DE APOIO DO PERÍMETRO IRRIGADO DE BETUME</t>
  </si>
</sst>
</file>

<file path=xl/styles.xml><?xml version="1.0" encoding="utf-8"?>
<styleSheet xmlns="http://schemas.openxmlformats.org/spreadsheetml/2006/main" xmlns:mc="http://schemas.openxmlformats.org/markup-compatibility/2006" xmlns:x14ac="http://schemas.microsoft.com/office/spreadsheetml/2009/9/ac" mc:Ignorable="x14ac">
  <numFmts count="14">
    <numFmt numFmtId="43" formatCode="_-* #,##0.00_-;\-* #,##0.00_-;_-* &quot;-&quot;??_-;_-@_-"/>
    <numFmt numFmtId="164" formatCode="_-* #,##0.00_-;\-* #,##0.00_-;_-* \-??_-;_-@_-"/>
    <numFmt numFmtId="165" formatCode="_(* #,##0.00_);_(* \(#,##0.00\);_(* \-??_);_(@_)"/>
    <numFmt numFmtId="166" formatCode="[$R$-416]\ #,##0.00;[Red]\-[$R$-416]\ #,##0.00"/>
    <numFmt numFmtId="167" formatCode="mmm\-yy"/>
    <numFmt numFmtId="168" formatCode="_(&quot;R$ &quot;* #,##0.00_);_(&quot;R$ &quot;* \(#,##0.00\);_(&quot;R$ &quot;* \-??_);_(@_)"/>
    <numFmt numFmtId="169" formatCode="_(* #,##0.0000_);_(* \(#,##0.0000\);_(* \-????_);_(@_)"/>
    <numFmt numFmtId="170" formatCode="_(* #,##0.0000_);_(* \(#,##0.0000\);_(* \-??_);_(@_)"/>
    <numFmt numFmtId="171" formatCode="#,##0.00\ \ "/>
    <numFmt numFmtId="172" formatCode="#,##0.00\ "/>
    <numFmt numFmtId="173" formatCode="#,##0.0000"/>
    <numFmt numFmtId="174" formatCode="#,##0.00\ ;&quot; (&quot;#,##0.00\);&quot; -&quot;#\ ;@\ "/>
    <numFmt numFmtId="175" formatCode="_(* #,##0.00000_);_(* \(#,##0.00000\);_(* \-??_);_(@_)"/>
    <numFmt numFmtId="176" formatCode="#,##0.00000"/>
  </numFmts>
  <fonts count="68">
    <font>
      <sz val="10"/>
      <name val="Arial"/>
      <family val="2"/>
    </font>
    <font>
      <sz val="11"/>
      <color theme="1"/>
      <name val="Calibri"/>
      <family val="2"/>
      <scheme val="minor"/>
    </font>
    <font>
      <sz val="11"/>
      <color theme="1"/>
      <name val="Calibri"/>
      <family val="2"/>
      <scheme val="minor"/>
    </font>
    <font>
      <sz val="11"/>
      <color indexed="8"/>
      <name val="Calibri"/>
      <family val="2"/>
    </font>
    <font>
      <sz val="11"/>
      <color indexed="9"/>
      <name val="Calibri"/>
      <family val="2"/>
    </font>
    <font>
      <sz val="11"/>
      <color indexed="17"/>
      <name val="Calibri"/>
      <family val="2"/>
    </font>
    <font>
      <b/>
      <sz val="11"/>
      <color indexed="52"/>
      <name val="Calibri"/>
      <family val="2"/>
    </font>
    <font>
      <b/>
      <sz val="11"/>
      <color indexed="9"/>
      <name val="Calibri"/>
      <family val="2"/>
    </font>
    <font>
      <sz val="11"/>
      <color indexed="52"/>
      <name val="Calibri"/>
      <family val="2"/>
    </font>
    <font>
      <sz val="11"/>
      <color indexed="62"/>
      <name val="Calibri"/>
      <family val="2"/>
    </font>
    <font>
      <sz val="11"/>
      <color indexed="20"/>
      <name val="Calibri"/>
      <family val="2"/>
    </font>
    <font>
      <sz val="11"/>
      <color indexed="60"/>
      <name val="Calibri"/>
      <family val="2"/>
    </font>
    <font>
      <sz val="8"/>
      <name val="Times New Roman"/>
      <family val="1"/>
    </font>
    <font>
      <b/>
      <sz val="11"/>
      <color indexed="63"/>
      <name val="Calibri"/>
      <family val="2"/>
    </font>
    <font>
      <sz val="11"/>
      <color indexed="10"/>
      <name val="Calibri"/>
      <family val="2"/>
    </font>
    <font>
      <i/>
      <sz val="11"/>
      <color indexed="23"/>
      <name val="Calibri"/>
      <family val="2"/>
    </font>
    <font>
      <b/>
      <sz val="11"/>
      <color indexed="8"/>
      <name val="Calibri"/>
      <family val="2"/>
    </font>
    <font>
      <b/>
      <sz val="15"/>
      <color indexed="56"/>
      <name val="Calibri"/>
      <family val="2"/>
    </font>
    <font>
      <b/>
      <sz val="13"/>
      <color indexed="56"/>
      <name val="Calibri"/>
      <family val="2"/>
    </font>
    <font>
      <b/>
      <sz val="11"/>
      <color indexed="56"/>
      <name val="Calibri"/>
      <family val="2"/>
    </font>
    <font>
      <b/>
      <sz val="18"/>
      <color indexed="56"/>
      <name val="Cambria"/>
      <family val="2"/>
    </font>
    <font>
      <sz val="14"/>
      <name val="Arial"/>
      <family val="2"/>
      <charset val="1"/>
    </font>
    <font>
      <b/>
      <sz val="14"/>
      <name val="Arial"/>
      <family val="2"/>
      <charset val="1"/>
    </font>
    <font>
      <sz val="14"/>
      <name val="Arial"/>
      <family val="2"/>
    </font>
    <font>
      <sz val="10"/>
      <name val="Arial 14"/>
      <charset val="1"/>
    </font>
    <font>
      <sz val="14"/>
      <name val="Arial 14"/>
      <charset val="1"/>
    </font>
    <font>
      <b/>
      <sz val="14"/>
      <name val="Arial 14"/>
      <charset val="1"/>
    </font>
    <font>
      <sz val="6"/>
      <name val="Arial 14"/>
      <charset val="1"/>
    </font>
    <font>
      <b/>
      <sz val="6"/>
      <name val="Arial 14"/>
      <charset val="1"/>
    </font>
    <font>
      <sz val="8"/>
      <name val="Arial 14"/>
      <charset val="1"/>
    </font>
    <font>
      <b/>
      <sz val="8"/>
      <name val="Arial 14"/>
      <charset val="1"/>
    </font>
    <font>
      <sz val="14"/>
      <name val="Times New Roman"/>
      <family val="1"/>
    </font>
    <font>
      <b/>
      <sz val="12"/>
      <name val="Arial"/>
      <family val="2"/>
    </font>
    <font>
      <sz val="12"/>
      <name val="Arial"/>
      <family val="2"/>
      <charset val="1"/>
    </font>
    <font>
      <sz val="10"/>
      <name val="Arial"/>
      <family val="2"/>
    </font>
    <font>
      <b/>
      <sz val="10"/>
      <name val="Arial"/>
      <family val="2"/>
    </font>
    <font>
      <b/>
      <sz val="13"/>
      <name val="Arial"/>
      <family val="2"/>
    </font>
    <font>
      <sz val="13"/>
      <name val="Arial"/>
      <family val="2"/>
    </font>
    <font>
      <sz val="7"/>
      <name val="Arial"/>
      <family val="2"/>
    </font>
    <font>
      <sz val="10"/>
      <name val="Arial Narrow"/>
      <family val="2"/>
    </font>
    <font>
      <b/>
      <sz val="11"/>
      <name val="Arial"/>
      <family val="2"/>
    </font>
    <font>
      <sz val="8"/>
      <name val="Arial"/>
      <family val="2"/>
    </font>
    <font>
      <b/>
      <sz val="8"/>
      <name val="Arial"/>
      <family val="2"/>
    </font>
    <font>
      <b/>
      <sz val="10"/>
      <color indexed="10"/>
      <name val="Arial"/>
      <family val="2"/>
    </font>
    <font>
      <sz val="10"/>
      <color rgb="FFFF0000"/>
      <name val="Arial"/>
      <family val="2"/>
    </font>
    <font>
      <sz val="10.5"/>
      <name val="Arial Narrow"/>
      <family val="2"/>
    </font>
    <font>
      <b/>
      <sz val="10"/>
      <name val="Arial Narrow"/>
      <family val="2"/>
    </font>
    <font>
      <b/>
      <i/>
      <sz val="10"/>
      <name val="Arial Narrow"/>
      <family val="2"/>
    </font>
    <font>
      <i/>
      <sz val="10"/>
      <name val="Arial Narrow"/>
      <family val="2"/>
    </font>
    <font>
      <sz val="10"/>
      <color rgb="FFFF0000"/>
      <name val="Arial Narrow"/>
      <family val="2"/>
    </font>
    <font>
      <sz val="10"/>
      <color theme="6" tint="-0.499984740745262"/>
      <name val="Arial Narrow"/>
      <family val="2"/>
    </font>
    <font>
      <sz val="7"/>
      <name val="Arial Narrow"/>
      <family val="2"/>
    </font>
    <font>
      <b/>
      <sz val="12"/>
      <name val="Arial Narrow"/>
      <family val="2"/>
    </font>
    <font>
      <sz val="11"/>
      <name val="Arial Narrow"/>
      <family val="2"/>
    </font>
    <font>
      <sz val="8"/>
      <color rgb="FF000000"/>
      <name val="Verdana"/>
      <family val="2"/>
    </font>
    <font>
      <sz val="8"/>
      <name val="Arial Narrow"/>
      <family val="2"/>
    </font>
    <font>
      <b/>
      <sz val="8"/>
      <name val="Arial Narrow"/>
      <family val="2"/>
    </font>
    <font>
      <b/>
      <sz val="10"/>
      <color rgb="FFFF0000"/>
      <name val="Arial Narrow"/>
      <family val="2"/>
    </font>
    <font>
      <sz val="15"/>
      <name val="Arial"/>
      <family val="2"/>
    </font>
    <font>
      <b/>
      <sz val="7"/>
      <name val="Arial"/>
      <family val="2"/>
    </font>
    <font>
      <sz val="11"/>
      <color indexed="8"/>
      <name val="Arial"/>
      <family val="2"/>
    </font>
    <font>
      <sz val="10"/>
      <color indexed="10"/>
      <name val="Arial"/>
      <family val="2"/>
    </font>
    <font>
      <b/>
      <sz val="13"/>
      <name val="Arial"/>
      <family val="2"/>
      <charset val="1"/>
    </font>
    <font>
      <sz val="10"/>
      <name val="Arial 14"/>
    </font>
    <font>
      <b/>
      <sz val="8"/>
      <name val="Arial 14"/>
    </font>
    <font>
      <sz val="12"/>
      <name val="Arial 14"/>
      <charset val="1"/>
    </font>
    <font>
      <sz val="8"/>
      <name val="Arial 14"/>
    </font>
    <font>
      <b/>
      <sz val="14"/>
      <name val="Arial"/>
      <family val="2"/>
    </font>
  </fonts>
  <fills count="26">
    <fill>
      <patternFill patternType="none"/>
    </fill>
    <fill>
      <patternFill patternType="gray125"/>
    </fill>
    <fill>
      <patternFill patternType="solid">
        <fgColor indexed="31"/>
        <bgColor indexed="22"/>
      </patternFill>
    </fill>
    <fill>
      <patternFill patternType="solid">
        <fgColor indexed="45"/>
        <bgColor indexed="29"/>
      </patternFill>
    </fill>
    <fill>
      <patternFill patternType="solid">
        <fgColor indexed="42"/>
        <bgColor indexed="27"/>
      </patternFill>
    </fill>
    <fill>
      <patternFill patternType="solid">
        <fgColor indexed="46"/>
        <bgColor indexed="24"/>
      </patternFill>
    </fill>
    <fill>
      <patternFill patternType="solid">
        <fgColor indexed="27"/>
        <bgColor indexed="41"/>
      </patternFill>
    </fill>
    <fill>
      <patternFill patternType="solid">
        <fgColor indexed="47"/>
        <bgColor indexed="22"/>
      </patternFill>
    </fill>
    <fill>
      <patternFill patternType="solid">
        <fgColor indexed="44"/>
        <bgColor indexed="31"/>
      </patternFill>
    </fill>
    <fill>
      <patternFill patternType="solid">
        <fgColor indexed="29"/>
        <bgColor indexed="45"/>
      </patternFill>
    </fill>
    <fill>
      <patternFill patternType="solid">
        <fgColor indexed="11"/>
        <bgColor indexed="49"/>
      </patternFill>
    </fill>
    <fill>
      <patternFill patternType="solid">
        <fgColor indexed="51"/>
        <bgColor indexed="13"/>
      </patternFill>
    </fill>
    <fill>
      <patternFill patternType="solid">
        <fgColor indexed="30"/>
        <bgColor indexed="21"/>
      </patternFill>
    </fill>
    <fill>
      <patternFill patternType="solid">
        <fgColor indexed="20"/>
        <bgColor indexed="36"/>
      </patternFill>
    </fill>
    <fill>
      <patternFill patternType="solid">
        <fgColor indexed="49"/>
        <bgColor indexed="40"/>
      </patternFill>
    </fill>
    <fill>
      <patternFill patternType="solid">
        <fgColor indexed="52"/>
        <bgColor indexed="51"/>
      </patternFill>
    </fill>
    <fill>
      <patternFill patternType="solid">
        <fgColor indexed="22"/>
        <bgColor indexed="31"/>
      </patternFill>
    </fill>
    <fill>
      <patternFill patternType="solid">
        <fgColor indexed="55"/>
        <bgColor indexed="23"/>
      </patternFill>
    </fill>
    <fill>
      <patternFill patternType="solid">
        <fgColor indexed="62"/>
        <bgColor indexed="56"/>
      </patternFill>
    </fill>
    <fill>
      <patternFill patternType="solid">
        <fgColor indexed="10"/>
        <bgColor indexed="60"/>
      </patternFill>
    </fill>
    <fill>
      <patternFill patternType="solid">
        <fgColor indexed="57"/>
        <bgColor indexed="21"/>
      </patternFill>
    </fill>
    <fill>
      <patternFill patternType="solid">
        <fgColor indexed="53"/>
        <bgColor indexed="52"/>
      </patternFill>
    </fill>
    <fill>
      <patternFill patternType="solid">
        <fgColor indexed="43"/>
        <bgColor indexed="26"/>
      </patternFill>
    </fill>
    <fill>
      <patternFill patternType="solid">
        <fgColor indexed="26"/>
        <bgColor indexed="9"/>
      </patternFill>
    </fill>
    <fill>
      <patternFill patternType="solid">
        <fgColor theme="0" tint="-0.249977111117893"/>
        <bgColor indexed="64"/>
      </patternFill>
    </fill>
    <fill>
      <patternFill patternType="solid">
        <fgColor theme="0"/>
        <bgColor indexed="64"/>
      </patternFill>
    </fill>
  </fills>
  <borders count="46">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hair">
        <color indexed="8"/>
      </left>
      <right style="hair">
        <color indexed="8"/>
      </right>
      <top style="hair">
        <color indexed="8"/>
      </top>
      <bottom style="hair">
        <color indexed="8"/>
      </bottom>
      <diagonal/>
    </border>
    <border>
      <left style="hair">
        <color indexed="8"/>
      </left>
      <right/>
      <top style="hair">
        <color indexed="8"/>
      </top>
      <bottom/>
      <diagonal/>
    </border>
    <border>
      <left style="hair">
        <color indexed="8"/>
      </left>
      <right/>
      <top/>
      <bottom/>
      <diagonal/>
    </border>
    <border>
      <left style="thin">
        <color indexed="8"/>
      </left>
      <right style="thin">
        <color indexed="8"/>
      </right>
      <top style="thin">
        <color indexed="8"/>
      </top>
      <bottom style="thin">
        <color indexed="8"/>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right/>
      <top style="thin">
        <color indexed="8"/>
      </top>
      <bottom style="thin">
        <color indexed="8"/>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style="thin">
        <color indexed="8"/>
      </left>
      <right style="thin">
        <color indexed="8"/>
      </right>
      <top style="thin">
        <color indexed="8"/>
      </top>
      <bottom/>
      <diagonal/>
    </border>
    <border>
      <left style="thin">
        <color indexed="8"/>
      </left>
      <right style="thin">
        <color indexed="8"/>
      </right>
      <top/>
      <bottom style="thin">
        <color indexed="8"/>
      </bottom>
      <diagonal/>
    </border>
    <border>
      <left style="thin">
        <color indexed="8"/>
      </left>
      <right/>
      <top style="thin">
        <color indexed="8"/>
      </top>
      <bottom/>
      <diagonal/>
    </border>
    <border>
      <left/>
      <right style="thin">
        <color indexed="8"/>
      </right>
      <top style="thin">
        <color indexed="8"/>
      </top>
      <bottom/>
      <diagonal/>
    </border>
    <border>
      <left style="thin">
        <color indexed="8"/>
      </left>
      <right/>
      <top/>
      <bottom style="thin">
        <color indexed="8"/>
      </bottom>
      <diagonal/>
    </border>
    <border>
      <left/>
      <right/>
      <top style="thin">
        <color indexed="8"/>
      </top>
      <bottom/>
      <diagonal/>
    </border>
    <border>
      <left style="thin">
        <color indexed="8"/>
      </left>
      <right style="thin">
        <color indexed="8"/>
      </right>
      <top/>
      <bottom/>
      <diagonal/>
    </border>
    <border>
      <left style="thin">
        <color indexed="8"/>
      </left>
      <right/>
      <top/>
      <bottom/>
      <diagonal/>
    </border>
    <border>
      <left/>
      <right style="thin">
        <color indexed="8"/>
      </right>
      <top/>
      <bottom/>
      <diagonal/>
    </border>
    <border>
      <left/>
      <right style="thin">
        <color indexed="8"/>
      </right>
      <top/>
      <bottom style="thin">
        <color indexed="8"/>
      </bottom>
      <diagonal/>
    </border>
    <border>
      <left/>
      <right/>
      <top/>
      <bottom style="thin">
        <color indexed="8"/>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style="thin">
        <color indexed="64"/>
      </right>
      <top/>
      <bottom/>
      <diagonal/>
    </border>
    <border>
      <left/>
      <right style="hair">
        <color indexed="64"/>
      </right>
      <top style="hair">
        <color indexed="64"/>
      </top>
      <bottom/>
      <diagonal/>
    </border>
    <border>
      <left/>
      <right style="hair">
        <color indexed="64"/>
      </right>
      <top/>
      <bottom style="hair">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8"/>
      </right>
      <top/>
      <bottom style="thin">
        <color indexed="64"/>
      </bottom>
      <diagonal/>
    </border>
    <border>
      <left style="thin">
        <color indexed="8"/>
      </left>
      <right style="thin">
        <color indexed="8"/>
      </right>
      <top/>
      <bottom style="thin">
        <color indexed="64"/>
      </bottom>
      <diagonal/>
    </border>
    <border>
      <left style="hair">
        <color indexed="8"/>
      </left>
      <right/>
      <top/>
      <bottom style="thin">
        <color indexed="64"/>
      </bottom>
      <diagonal/>
    </border>
    <border>
      <left/>
      <right/>
      <top style="hair">
        <color indexed="64"/>
      </top>
      <bottom style="hair">
        <color indexed="64"/>
      </bottom>
      <diagonal/>
    </border>
  </borders>
  <cellStyleXfs count="101">
    <xf numFmtId="0" fontId="0" fillId="0" borderId="0"/>
    <xf numFmtId="0" fontId="3" fillId="2" borderId="0" applyNumberFormat="0" applyBorder="0" applyAlignment="0" applyProtection="0"/>
    <xf numFmtId="0" fontId="3" fillId="3" borderId="0" applyNumberFormat="0" applyBorder="0" applyAlignment="0" applyProtection="0"/>
    <xf numFmtId="0" fontId="3" fillId="4" borderId="0" applyNumberFormat="0" applyBorder="0" applyAlignment="0" applyProtection="0"/>
    <xf numFmtId="0" fontId="3" fillId="5" borderId="0" applyNumberFormat="0" applyBorder="0" applyAlignment="0" applyProtection="0"/>
    <xf numFmtId="0" fontId="3" fillId="6" borderId="0" applyNumberFormat="0" applyBorder="0" applyAlignment="0" applyProtection="0"/>
    <xf numFmtId="0" fontId="3" fillId="7" borderId="0" applyNumberFormat="0" applyBorder="0" applyAlignment="0" applyProtection="0"/>
    <xf numFmtId="0" fontId="3" fillId="8" borderId="0" applyNumberFormat="0" applyBorder="0" applyAlignment="0" applyProtection="0"/>
    <xf numFmtId="0" fontId="3" fillId="9" borderId="0" applyNumberFormat="0" applyBorder="0" applyAlignment="0" applyProtection="0"/>
    <xf numFmtId="0" fontId="3" fillId="10" borderId="0" applyNumberFormat="0" applyBorder="0" applyAlignment="0" applyProtection="0"/>
    <xf numFmtId="0" fontId="3" fillId="5" borderId="0" applyNumberFormat="0" applyBorder="0" applyAlignment="0" applyProtection="0"/>
    <xf numFmtId="0" fontId="3" fillId="8" borderId="0" applyNumberFormat="0" applyBorder="0" applyAlignment="0" applyProtection="0"/>
    <xf numFmtId="0" fontId="3" fillId="11" borderId="0" applyNumberFormat="0" applyBorder="0" applyAlignment="0" applyProtection="0"/>
    <xf numFmtId="0" fontId="4" fillId="12" borderId="0" applyNumberFormat="0" applyBorder="0" applyAlignment="0" applyProtection="0"/>
    <xf numFmtId="0" fontId="4" fillId="9" borderId="0" applyNumberFormat="0" applyBorder="0" applyAlignment="0" applyProtection="0"/>
    <xf numFmtId="0" fontId="4" fillId="10" borderId="0" applyNumberFormat="0" applyBorder="0" applyAlignment="0" applyProtection="0"/>
    <xf numFmtId="0" fontId="4" fillId="13" borderId="0" applyNumberFormat="0" applyBorder="0" applyAlignment="0" applyProtection="0"/>
    <xf numFmtId="0" fontId="4" fillId="14" borderId="0" applyNumberFormat="0" applyBorder="0" applyAlignment="0" applyProtection="0"/>
    <xf numFmtId="0" fontId="4" fillId="15" borderId="0" applyNumberFormat="0" applyBorder="0" applyAlignment="0" applyProtection="0"/>
    <xf numFmtId="0" fontId="5" fillId="4" borderId="0" applyNumberFormat="0" applyBorder="0" applyAlignment="0" applyProtection="0"/>
    <xf numFmtId="0" fontId="6" fillId="16" borderId="1" applyNumberFormat="0" applyAlignment="0" applyProtection="0"/>
    <xf numFmtId="0" fontId="7" fillId="17" borderId="2" applyNumberFormat="0" applyAlignment="0" applyProtection="0"/>
    <xf numFmtId="0" fontId="8" fillId="0" borderId="3" applyNumberFormat="0" applyFill="0" applyAlignment="0" applyProtection="0"/>
    <xf numFmtId="0" fontId="4" fillId="18" borderId="0" applyNumberFormat="0" applyBorder="0" applyAlignment="0" applyProtection="0"/>
    <xf numFmtId="0" fontId="4" fillId="19" borderId="0" applyNumberFormat="0" applyBorder="0" applyAlignment="0" applyProtection="0"/>
    <xf numFmtId="0" fontId="4" fillId="20" borderId="0" applyNumberFormat="0" applyBorder="0" applyAlignment="0" applyProtection="0"/>
    <xf numFmtId="0" fontId="4" fillId="13" borderId="0" applyNumberFormat="0" applyBorder="0" applyAlignment="0" applyProtection="0"/>
    <xf numFmtId="0" fontId="4" fillId="14" borderId="0" applyNumberFormat="0" applyBorder="0" applyAlignment="0" applyProtection="0"/>
    <xf numFmtId="0" fontId="4" fillId="21" borderId="0" applyNumberFormat="0" applyBorder="0" applyAlignment="0" applyProtection="0"/>
    <xf numFmtId="0" fontId="9" fillId="7" borderId="1" applyNumberFormat="0" applyAlignment="0" applyProtection="0"/>
    <xf numFmtId="0" fontId="10" fillId="3" borderId="0" applyNumberFormat="0" applyBorder="0" applyAlignment="0" applyProtection="0"/>
    <xf numFmtId="0" fontId="11" fillId="22" borderId="0" applyNumberFormat="0" applyBorder="0" applyAlignment="0" applyProtection="0"/>
    <xf numFmtId="0" fontId="34" fillId="0" borderId="0"/>
    <xf numFmtId="0" fontId="12" fillId="0" borderId="0"/>
    <xf numFmtId="0" fontId="34" fillId="0" borderId="0"/>
    <xf numFmtId="0" fontId="12" fillId="0" borderId="0"/>
    <xf numFmtId="0" fontId="34" fillId="0" borderId="0"/>
    <xf numFmtId="0" fontId="34" fillId="23" borderId="4" applyNumberFormat="0" applyAlignment="0" applyProtection="0"/>
    <xf numFmtId="0" fontId="13" fillId="16" borderId="5" applyNumberFormat="0" applyAlignment="0" applyProtection="0"/>
    <xf numFmtId="165" fontId="34" fillId="0" borderId="0" applyFill="0" applyBorder="0" applyAlignment="0" applyProtection="0"/>
    <xf numFmtId="164" fontId="34" fillId="0" borderId="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7" fillId="0" borderId="6" applyNumberFormat="0" applyFill="0" applyAlignment="0" applyProtection="0"/>
    <xf numFmtId="0" fontId="18" fillId="0" borderId="7" applyNumberFormat="0" applyFill="0" applyAlignment="0" applyProtection="0"/>
    <xf numFmtId="0" fontId="19" fillId="0" borderId="8" applyNumberFormat="0" applyFill="0" applyAlignment="0" applyProtection="0"/>
    <xf numFmtId="0" fontId="19" fillId="0" borderId="0" applyNumberFormat="0" applyFill="0" applyBorder="0" applyAlignment="0" applyProtection="0"/>
    <xf numFmtId="0" fontId="20" fillId="0" borderId="0" applyNumberFormat="0" applyFill="0" applyBorder="0" applyAlignment="0" applyProtection="0"/>
    <xf numFmtId="0" fontId="16" fillId="0" borderId="9" applyNumberFormat="0" applyFill="0" applyAlignment="0" applyProtection="0"/>
    <xf numFmtId="9" fontId="34" fillId="0" borderId="0" applyFont="0" applyFill="0" applyBorder="0" applyAlignment="0" applyProtection="0"/>
    <xf numFmtId="0" fontId="34" fillId="0" borderId="0"/>
    <xf numFmtId="165" fontId="34" fillId="0" borderId="0" applyFill="0" applyBorder="0" applyAlignment="0" applyProtection="0"/>
    <xf numFmtId="0" fontId="2" fillId="0" borderId="0"/>
    <xf numFmtId="43" fontId="2" fillId="0" borderId="0" applyFont="0" applyFill="0" applyBorder="0" applyAlignment="0" applyProtection="0"/>
    <xf numFmtId="9" fontId="2" fillId="0" borderId="0" applyFont="0" applyFill="0" applyBorder="0" applyAlignment="0" applyProtection="0"/>
    <xf numFmtId="0" fontId="34" fillId="0" borderId="0"/>
    <xf numFmtId="0" fontId="34" fillId="0" borderId="0"/>
    <xf numFmtId="0" fontId="1" fillId="0" borderId="0"/>
    <xf numFmtId="0" fontId="34" fillId="0" borderId="0"/>
    <xf numFmtId="0" fontId="3" fillId="2" borderId="0" applyNumberFormat="0" applyBorder="0" applyAlignment="0" applyProtection="0"/>
    <xf numFmtId="0" fontId="3" fillId="3" borderId="0" applyNumberFormat="0" applyBorder="0" applyAlignment="0" applyProtection="0"/>
    <xf numFmtId="0" fontId="3" fillId="4" borderId="0" applyNumberFormat="0" applyBorder="0" applyAlignment="0" applyProtection="0"/>
    <xf numFmtId="0" fontId="3" fillId="5" borderId="0" applyNumberFormat="0" applyBorder="0" applyAlignment="0" applyProtection="0"/>
    <xf numFmtId="0" fontId="3" fillId="6" borderId="0" applyNumberFormat="0" applyBorder="0" applyAlignment="0" applyProtection="0"/>
    <xf numFmtId="0" fontId="3" fillId="7" borderId="0" applyNumberFormat="0" applyBorder="0" applyAlignment="0" applyProtection="0"/>
    <xf numFmtId="0" fontId="3" fillId="8" borderId="0" applyNumberFormat="0" applyBorder="0" applyAlignment="0" applyProtection="0"/>
    <xf numFmtId="0" fontId="3" fillId="9" borderId="0" applyNumberFormat="0" applyBorder="0" applyAlignment="0" applyProtection="0"/>
    <xf numFmtId="0" fontId="3" fillId="10" borderId="0" applyNumberFormat="0" applyBorder="0" applyAlignment="0" applyProtection="0"/>
    <xf numFmtId="0" fontId="3" fillId="5" borderId="0" applyNumberFormat="0" applyBorder="0" applyAlignment="0" applyProtection="0"/>
    <xf numFmtId="0" fontId="3" fillId="8" borderId="0" applyNumberFormat="0" applyBorder="0" applyAlignment="0" applyProtection="0"/>
    <xf numFmtId="0" fontId="3" fillId="11" borderId="0" applyNumberFormat="0" applyBorder="0" applyAlignment="0" applyProtection="0"/>
    <xf numFmtId="0" fontId="4" fillId="12" borderId="0" applyNumberFormat="0" applyBorder="0" applyAlignment="0" applyProtection="0"/>
    <xf numFmtId="0" fontId="4" fillId="9" borderId="0" applyNumberFormat="0" applyBorder="0" applyAlignment="0" applyProtection="0"/>
    <xf numFmtId="0" fontId="4" fillId="10" borderId="0" applyNumberFormat="0" applyBorder="0" applyAlignment="0" applyProtection="0"/>
    <xf numFmtId="0" fontId="4" fillId="13" borderId="0" applyNumberFormat="0" applyBorder="0" applyAlignment="0" applyProtection="0"/>
    <xf numFmtId="0" fontId="4" fillId="14" borderId="0" applyNumberFormat="0" applyBorder="0" applyAlignment="0" applyProtection="0"/>
    <xf numFmtId="0" fontId="4" fillId="15" borderId="0" applyNumberFormat="0" applyBorder="0" applyAlignment="0" applyProtection="0"/>
    <xf numFmtId="0" fontId="5" fillId="4" borderId="0" applyNumberFormat="0" applyBorder="0" applyAlignment="0" applyProtection="0"/>
    <xf numFmtId="0" fontId="6" fillId="16" borderId="1" applyNumberFormat="0" applyAlignment="0" applyProtection="0"/>
    <xf numFmtId="0" fontId="7" fillId="17" borderId="2" applyNumberFormat="0" applyAlignment="0" applyProtection="0"/>
    <xf numFmtId="0" fontId="8" fillId="0" borderId="3" applyNumberFormat="0" applyFill="0" applyAlignment="0" applyProtection="0"/>
    <xf numFmtId="0" fontId="4" fillId="18" borderId="0" applyNumberFormat="0" applyBorder="0" applyAlignment="0" applyProtection="0"/>
    <xf numFmtId="0" fontId="4" fillId="19" borderId="0" applyNumberFormat="0" applyBorder="0" applyAlignment="0" applyProtection="0"/>
    <xf numFmtId="0" fontId="4" fillId="20" borderId="0" applyNumberFormat="0" applyBorder="0" applyAlignment="0" applyProtection="0"/>
    <xf numFmtId="0" fontId="4" fillId="13" borderId="0" applyNumberFormat="0" applyBorder="0" applyAlignment="0" applyProtection="0"/>
    <xf numFmtId="0" fontId="4" fillId="14" borderId="0" applyNumberFormat="0" applyBorder="0" applyAlignment="0" applyProtection="0"/>
    <xf numFmtId="0" fontId="4" fillId="21" borderId="0" applyNumberFormat="0" applyBorder="0" applyAlignment="0" applyProtection="0"/>
    <xf numFmtId="0" fontId="9" fillId="7" borderId="1" applyNumberFormat="0" applyAlignment="0" applyProtection="0"/>
    <xf numFmtId="0" fontId="10" fillId="3" borderId="0" applyNumberFormat="0" applyBorder="0" applyAlignment="0" applyProtection="0"/>
    <xf numFmtId="0" fontId="11" fillId="22" borderId="0" applyNumberFormat="0" applyBorder="0" applyAlignment="0" applyProtection="0"/>
    <xf numFmtId="0" fontId="34" fillId="23" borderId="4" applyNumberFormat="0" applyAlignment="0" applyProtection="0"/>
    <xf numFmtId="0" fontId="13" fillId="16" borderId="5" applyNumberFormat="0" applyAlignment="0" applyProtection="0"/>
    <xf numFmtId="165" fontId="34" fillId="0" borderId="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7" fillId="0" borderId="6" applyNumberFormat="0" applyFill="0" applyAlignment="0" applyProtection="0"/>
    <xf numFmtId="0" fontId="18" fillId="0" borderId="7" applyNumberFormat="0" applyFill="0" applyAlignment="0" applyProtection="0"/>
    <xf numFmtId="0" fontId="19" fillId="0" borderId="8" applyNumberFormat="0" applyFill="0" applyAlignment="0" applyProtection="0"/>
    <xf numFmtId="0" fontId="19" fillId="0" borderId="0" applyNumberFormat="0" applyFill="0" applyBorder="0" applyAlignment="0" applyProtection="0"/>
    <xf numFmtId="0" fontId="16" fillId="0" borderId="9" applyNumberFormat="0" applyFill="0" applyAlignment="0" applyProtection="0"/>
    <xf numFmtId="9" fontId="34" fillId="0" borderId="0" applyFont="0" applyFill="0" applyBorder="0" applyAlignment="0" applyProtection="0"/>
  </cellStyleXfs>
  <cellXfs count="408">
    <xf numFmtId="0" fontId="0" fillId="0" borderId="0" xfId="0"/>
    <xf numFmtId="0" fontId="24" fillId="0" borderId="0" xfId="0" applyFont="1"/>
    <xf numFmtId="0" fontId="30" fillId="0" borderId="0" xfId="34" applyNumberFormat="1" applyFont="1" applyFill="1" applyBorder="1" applyAlignment="1">
      <alignment horizontal="left" vertical="center" wrapText="1"/>
    </xf>
    <xf numFmtId="10" fontId="29" fillId="0" borderId="0" xfId="35" applyNumberFormat="1" applyFont="1" applyFill="1" applyBorder="1" applyAlignment="1" applyProtection="1">
      <alignment horizontal="center" vertical="center"/>
      <protection hidden="1"/>
    </xf>
    <xf numFmtId="164" fontId="29" fillId="0" borderId="0" xfId="35" applyNumberFormat="1" applyFont="1" applyFill="1" applyBorder="1" applyAlignment="1" applyProtection="1">
      <alignment horizontal="center" vertical="center"/>
      <protection hidden="1"/>
    </xf>
    <xf numFmtId="49" fontId="30" fillId="0" borderId="0" xfId="36" applyNumberFormat="1" applyFont="1" applyFill="1" applyBorder="1" applyAlignment="1">
      <alignment horizontal="center" vertical="center"/>
    </xf>
    <xf numFmtId="4" fontId="29" fillId="0" borderId="0" xfId="35" applyNumberFormat="1" applyFont="1" applyFill="1" applyBorder="1" applyAlignment="1" applyProtection="1">
      <alignment horizontal="justify" vertical="center"/>
      <protection hidden="1"/>
    </xf>
    <xf numFmtId="4" fontId="30" fillId="0" borderId="0" xfId="35" applyNumberFormat="1" applyFont="1" applyFill="1" applyBorder="1" applyAlignment="1" applyProtection="1">
      <alignment horizontal="justify" vertical="center"/>
      <protection hidden="1"/>
    </xf>
    <xf numFmtId="165" fontId="29" fillId="0" borderId="0" xfId="35" applyNumberFormat="1" applyFont="1" applyFill="1" applyBorder="1" applyAlignment="1" applyProtection="1">
      <alignment horizontal="justify" vertical="center"/>
      <protection hidden="1"/>
    </xf>
    <xf numFmtId="0" fontId="21" fillId="0" borderId="0" xfId="33" applyFont="1" applyFill="1" applyAlignment="1" applyProtection="1">
      <alignment horizontal="justify"/>
      <protection hidden="1"/>
    </xf>
    <xf numFmtId="169" fontId="21" fillId="0" borderId="0" xfId="33" applyNumberFormat="1" applyFont="1" applyFill="1" applyProtection="1">
      <protection hidden="1"/>
    </xf>
    <xf numFmtId="0" fontId="23" fillId="0" borderId="0" xfId="0" applyFont="1" applyBorder="1"/>
    <xf numFmtId="0" fontId="21" fillId="0" borderId="0" xfId="33" applyFont="1" applyFill="1" applyAlignment="1" applyProtection="1">
      <alignment horizontal="center"/>
      <protection hidden="1"/>
    </xf>
    <xf numFmtId="0" fontId="21" fillId="0" borderId="0" xfId="33" applyFont="1" applyFill="1" applyProtection="1">
      <protection hidden="1"/>
    </xf>
    <xf numFmtId="165" fontId="22" fillId="0" borderId="0" xfId="35" applyNumberFormat="1" applyFont="1" applyFill="1" applyBorder="1" applyAlignment="1" applyProtection="1">
      <alignment vertical="center"/>
      <protection hidden="1"/>
    </xf>
    <xf numFmtId="165" fontId="22" fillId="0" borderId="0" xfId="35" applyNumberFormat="1" applyFont="1" applyFill="1" applyBorder="1" applyAlignment="1" applyProtection="1">
      <alignment vertical="top"/>
      <protection hidden="1"/>
    </xf>
    <xf numFmtId="0" fontId="21" fillId="0" borderId="0" xfId="33" applyFont="1" applyFill="1" applyAlignment="1" applyProtection="1">
      <alignment vertical="center"/>
      <protection hidden="1"/>
    </xf>
    <xf numFmtId="0" fontId="35" fillId="0" borderId="0" xfId="0" applyFont="1"/>
    <xf numFmtId="0" fontId="35" fillId="0" borderId="0" xfId="0" applyFont="1" applyFill="1" applyBorder="1" applyAlignment="1">
      <alignment horizontal="left"/>
    </xf>
    <xf numFmtId="0" fontId="0" fillId="0" borderId="0" xfId="0" applyFont="1" applyBorder="1" applyAlignment="1">
      <alignment horizontal="left"/>
    </xf>
    <xf numFmtId="0" fontId="36" fillId="0" borderId="10" xfId="0" applyFont="1" applyBorder="1" applyAlignment="1">
      <alignment horizontal="center"/>
    </xf>
    <xf numFmtId="0" fontId="37" fillId="0" borderId="10" xfId="0" applyFont="1" applyBorder="1" applyAlignment="1">
      <alignment horizontal="center"/>
    </xf>
    <xf numFmtId="0" fontId="37" fillId="0" borderId="10" xfId="0" applyFont="1" applyBorder="1"/>
    <xf numFmtId="4" fontId="37" fillId="0" borderId="10" xfId="0" applyNumberFormat="1" applyFont="1" applyBorder="1"/>
    <xf numFmtId="4" fontId="37" fillId="0" borderId="10" xfId="39" applyNumberFormat="1" applyFont="1" applyFill="1" applyBorder="1" applyAlignment="1" applyProtection="1"/>
    <xf numFmtId="0" fontId="36" fillId="0" borderId="10" xfId="0" applyFont="1" applyBorder="1"/>
    <xf numFmtId="4" fontId="36" fillId="0" borderId="10" xfId="0" applyNumberFormat="1" applyFont="1" applyBorder="1"/>
    <xf numFmtId="0" fontId="37" fillId="0" borderId="10" xfId="0" applyFont="1" applyBorder="1" applyAlignment="1">
      <alignment horizontal="justify"/>
    </xf>
    <xf numFmtId="0" fontId="37" fillId="0" borderId="10" xfId="0" applyFont="1" applyBorder="1" applyAlignment="1">
      <alignment wrapText="1"/>
    </xf>
    <xf numFmtId="4" fontId="36" fillId="16" borderId="10" xfId="39" applyNumberFormat="1" applyFont="1" applyFill="1" applyBorder="1" applyAlignment="1" applyProtection="1"/>
    <xf numFmtId="0" fontId="38" fillId="0" borderId="0" xfId="0" applyFont="1" applyBorder="1" applyAlignment="1"/>
    <xf numFmtId="0" fontId="39" fillId="0" borderId="0" xfId="0" applyFont="1"/>
    <xf numFmtId="0" fontId="35" fillId="0" borderId="0" xfId="0" applyFont="1" applyFill="1" applyBorder="1" applyAlignment="1">
      <alignment vertical="center"/>
    </xf>
    <xf numFmtId="0" fontId="23" fillId="0" borderId="0" xfId="0" applyFont="1" applyBorder="1" applyAlignment="1"/>
    <xf numFmtId="0" fontId="35" fillId="0" borderId="13" xfId="0" applyFont="1" applyBorder="1" applyAlignment="1">
      <alignment horizontal="center" vertical="center"/>
    </xf>
    <xf numFmtId="0" fontId="40" fillId="0" borderId="13" xfId="0" applyFont="1" applyBorder="1" applyAlignment="1">
      <alignment horizontal="center" vertical="center" wrapText="1"/>
    </xf>
    <xf numFmtId="49" fontId="35" fillId="0" borderId="13" xfId="0" applyNumberFormat="1" applyFont="1" applyBorder="1" applyAlignment="1">
      <alignment horizontal="center"/>
    </xf>
    <xf numFmtId="0" fontId="35" fillId="0" borderId="13" xfId="0" applyFont="1" applyBorder="1"/>
    <xf numFmtId="10" fontId="35" fillId="0" borderId="13" xfId="0" applyNumberFormat="1" applyFont="1" applyBorder="1" applyAlignment="1">
      <alignment horizontal="center"/>
    </xf>
    <xf numFmtId="49" fontId="0" fillId="0" borderId="13" xfId="0" applyNumberFormat="1" applyBorder="1" applyAlignment="1">
      <alignment horizontal="center"/>
    </xf>
    <xf numFmtId="0" fontId="0" fillId="0" borderId="14" xfId="0" applyBorder="1"/>
    <xf numFmtId="0" fontId="0" fillId="0" borderId="15" xfId="0" applyBorder="1"/>
    <xf numFmtId="10" fontId="0" fillId="0" borderId="13" xfId="0" applyNumberFormat="1" applyBorder="1" applyAlignment="1">
      <alignment horizontal="center"/>
    </xf>
    <xf numFmtId="49" fontId="35" fillId="0" borderId="14" xfId="0" applyNumberFormat="1" applyFont="1" applyBorder="1"/>
    <xf numFmtId="0" fontId="35" fillId="0" borderId="15" xfId="0" applyFont="1" applyBorder="1"/>
    <xf numFmtId="0" fontId="35" fillId="0" borderId="14" xfId="0" applyFont="1" applyBorder="1"/>
    <xf numFmtId="0" fontId="0" fillId="0" borderId="0" xfId="0" applyBorder="1" applyAlignment="1">
      <alignment vertical="center"/>
    </xf>
    <xf numFmtId="0" fontId="35" fillId="0" borderId="16" xfId="0" applyFont="1" applyBorder="1"/>
    <xf numFmtId="4" fontId="35" fillId="0" borderId="0" xfId="0" applyNumberFormat="1" applyFont="1"/>
    <xf numFmtId="0" fontId="32" fillId="16" borderId="14" xfId="0" applyFont="1" applyFill="1" applyBorder="1" applyAlignment="1">
      <alignment vertical="center"/>
    </xf>
    <xf numFmtId="0" fontId="41" fillId="0" borderId="0" xfId="0" applyFont="1"/>
    <xf numFmtId="0" fontId="42" fillId="0" borderId="0" xfId="0" applyFont="1"/>
    <xf numFmtId="0" fontId="42" fillId="0" borderId="0" xfId="0" applyFont="1" applyFill="1" applyBorder="1" applyAlignment="1">
      <alignment vertical="center"/>
    </xf>
    <xf numFmtId="10" fontId="0" fillId="0" borderId="13" xfId="0" applyNumberFormat="1" applyFont="1" applyBorder="1" applyAlignment="1">
      <alignment horizontal="center"/>
    </xf>
    <xf numFmtId="165" fontId="35" fillId="0" borderId="0" xfId="39" applyFont="1" applyFill="1" applyBorder="1" applyAlignment="1" applyProtection="1">
      <alignment horizontal="center" vertical="center" wrapText="1"/>
    </xf>
    <xf numFmtId="4" fontId="35" fillId="0" borderId="0" xfId="39" applyNumberFormat="1" applyFont="1" applyFill="1" applyBorder="1" applyAlignment="1" applyProtection="1">
      <alignment horizontal="right" vertical="center" wrapText="1"/>
    </xf>
    <xf numFmtId="165" fontId="42" fillId="0" borderId="0" xfId="39" applyFont="1" applyFill="1" applyBorder="1" applyAlignment="1" applyProtection="1">
      <alignment horizontal="center" vertical="center" wrapText="1"/>
    </xf>
    <xf numFmtId="165" fontId="43" fillId="0" borderId="0" xfId="39" applyFont="1" applyFill="1" applyBorder="1" applyAlignment="1" applyProtection="1">
      <alignment vertical="center" wrapText="1"/>
    </xf>
    <xf numFmtId="165" fontId="35" fillId="0" borderId="0" xfId="39" applyFont="1" applyFill="1" applyBorder="1" applyAlignment="1" applyProtection="1">
      <alignment vertical="center" wrapText="1"/>
    </xf>
    <xf numFmtId="49" fontId="35" fillId="0" borderId="0" xfId="39" applyNumberFormat="1" applyFont="1" applyFill="1" applyBorder="1" applyAlignment="1" applyProtection="1">
      <alignment horizontal="left" vertical="center" wrapText="1"/>
    </xf>
    <xf numFmtId="4" fontId="0" fillId="0" borderId="0" xfId="0" applyNumberFormat="1" applyAlignment="1">
      <alignment horizontal="right" vertical="center"/>
    </xf>
    <xf numFmtId="0" fontId="41" fillId="0" borderId="0" xfId="0" applyFont="1" applyAlignment="1">
      <alignment horizontal="center"/>
    </xf>
    <xf numFmtId="4" fontId="0" fillId="0" borderId="0" xfId="0" applyNumberFormat="1" applyAlignment="1">
      <alignment horizontal="right"/>
    </xf>
    <xf numFmtId="165" fontId="42" fillId="0" borderId="0" xfId="39" applyFont="1" applyFill="1" applyBorder="1" applyAlignment="1" applyProtection="1">
      <alignment horizontal="left" vertical="center" wrapText="1"/>
    </xf>
    <xf numFmtId="0" fontId="34" fillId="0" borderId="0" xfId="50" applyFill="1"/>
    <xf numFmtId="165" fontId="0" fillId="0" borderId="0" xfId="51" applyFont="1" applyFill="1" applyBorder="1" applyAlignment="1" applyProtection="1"/>
    <xf numFmtId="165" fontId="35" fillId="0" borderId="13" xfId="51" applyFont="1" applyFill="1" applyBorder="1" applyAlignment="1" applyProtection="1">
      <alignment horizontal="center"/>
    </xf>
    <xf numFmtId="0" fontId="34" fillId="0" borderId="13" xfId="50" applyFill="1" applyBorder="1" applyAlignment="1">
      <alignment horizontal="center" vertical="center"/>
    </xf>
    <xf numFmtId="0" fontId="35" fillId="0" borderId="13" xfId="50" applyFont="1" applyFill="1" applyBorder="1" applyAlignment="1">
      <alignment horizontal="left"/>
    </xf>
    <xf numFmtId="0" fontId="35" fillId="0" borderId="13" xfId="50" applyFont="1" applyFill="1" applyBorder="1"/>
    <xf numFmtId="165" fontId="0" fillId="0" borderId="13" xfId="51" applyFont="1" applyFill="1" applyBorder="1" applyAlignment="1" applyProtection="1"/>
    <xf numFmtId="165" fontId="35" fillId="0" borderId="13" xfId="51" applyFont="1" applyFill="1" applyBorder="1" applyAlignment="1" applyProtection="1"/>
    <xf numFmtId="0" fontId="0" fillId="0" borderId="13" xfId="50" applyFont="1" applyFill="1" applyBorder="1" applyAlignment="1">
      <alignment horizontal="left"/>
    </xf>
    <xf numFmtId="0" fontId="0" fillId="0" borderId="13" xfId="50" applyFont="1" applyFill="1" applyBorder="1"/>
    <xf numFmtId="165" fontId="0" fillId="0" borderId="13" xfId="51" applyFont="1" applyFill="1" applyBorder="1" applyAlignment="1" applyProtection="1">
      <alignment horizontal="center"/>
    </xf>
    <xf numFmtId="0" fontId="0" fillId="0" borderId="13" xfId="50" applyFont="1" applyBorder="1"/>
    <xf numFmtId="49" fontId="35" fillId="0" borderId="13" xfId="50" applyNumberFormat="1" applyFont="1" applyFill="1" applyBorder="1" applyAlignment="1">
      <alignment horizontal="left"/>
    </xf>
    <xf numFmtId="0" fontId="34" fillId="0" borderId="13" xfId="50" applyFont="1" applyFill="1" applyBorder="1" applyAlignment="1">
      <alignment horizontal="left" vertical="center"/>
    </xf>
    <xf numFmtId="0" fontId="0" fillId="0" borderId="13" xfId="50" applyFont="1" applyFill="1" applyBorder="1" applyAlignment="1">
      <alignment wrapText="1"/>
    </xf>
    <xf numFmtId="0" fontId="34" fillId="0" borderId="13" xfId="50" applyFont="1" applyFill="1" applyBorder="1" applyAlignment="1">
      <alignment horizontal="left"/>
    </xf>
    <xf numFmtId="0" fontId="0" fillId="0" borderId="14" xfId="50" applyFont="1" applyFill="1" applyBorder="1" applyAlignment="1"/>
    <xf numFmtId="0" fontId="0" fillId="0" borderId="16" xfId="50" applyFont="1" applyFill="1" applyBorder="1" applyAlignment="1"/>
    <xf numFmtId="0" fontId="0" fillId="0" borderId="16" xfId="50" applyFont="1" applyFill="1" applyBorder="1" applyAlignment="1">
      <alignment horizontal="right"/>
    </xf>
    <xf numFmtId="10" fontId="0" fillId="0" borderId="15" xfId="50" applyNumberFormat="1" applyFont="1" applyFill="1" applyBorder="1" applyAlignment="1"/>
    <xf numFmtId="2" fontId="34" fillId="0" borderId="0" xfId="49" applyNumberFormat="1"/>
    <xf numFmtId="0" fontId="39" fillId="0" borderId="0" xfId="0" applyFont="1" applyFill="1"/>
    <xf numFmtId="0" fontId="45" fillId="0" borderId="17" xfId="0" applyFont="1" applyFill="1" applyBorder="1" applyAlignment="1">
      <alignment horizontal="center" vertical="center"/>
    </xf>
    <xf numFmtId="4" fontId="39" fillId="0" borderId="17" xfId="39" applyNumberFormat="1" applyFont="1" applyFill="1" applyBorder="1" applyAlignment="1" applyProtection="1">
      <alignment horizontal="right" vertical="center"/>
    </xf>
    <xf numFmtId="4" fontId="46" fillId="0" borderId="17" xfId="39" applyNumberFormat="1" applyFont="1" applyFill="1" applyBorder="1" applyAlignment="1" applyProtection="1">
      <alignment horizontal="right" vertical="center"/>
    </xf>
    <xf numFmtId="172" fontId="46" fillId="0" borderId="17" xfId="39" applyNumberFormat="1" applyFont="1" applyFill="1" applyBorder="1" applyAlignment="1" applyProtection="1">
      <alignment horizontal="right" vertical="center"/>
    </xf>
    <xf numFmtId="172" fontId="47" fillId="0" borderId="17" xfId="39" applyNumberFormat="1" applyFont="1" applyFill="1" applyBorder="1" applyAlignment="1" applyProtection="1">
      <alignment horizontal="right" vertical="center"/>
    </xf>
    <xf numFmtId="172" fontId="39" fillId="0" borderId="17" xfId="39" applyNumberFormat="1" applyFont="1" applyFill="1" applyBorder="1" applyAlignment="1" applyProtection="1">
      <alignment horizontal="right" vertical="center"/>
    </xf>
    <xf numFmtId="49" fontId="39" fillId="0" borderId="17" xfId="0" applyNumberFormat="1" applyFont="1" applyFill="1" applyBorder="1" applyAlignment="1">
      <alignment horizontal="center" vertical="center" wrapText="1"/>
    </xf>
    <xf numFmtId="49" fontId="46" fillId="0" borderId="17" xfId="0" applyNumberFormat="1" applyFont="1" applyFill="1" applyBorder="1" applyAlignment="1">
      <alignment horizontal="center" vertical="center" wrapText="1"/>
    </xf>
    <xf numFmtId="0" fontId="46" fillId="0" borderId="17" xfId="0" applyFont="1" applyFill="1" applyBorder="1" applyAlignment="1">
      <alignment horizontal="justify" vertical="center" wrapText="1"/>
    </xf>
    <xf numFmtId="0" fontId="39" fillId="0" borderId="17" xfId="0" applyFont="1" applyFill="1" applyBorder="1" applyAlignment="1">
      <alignment horizontal="left" vertical="center" wrapText="1"/>
    </xf>
    <xf numFmtId="0" fontId="39" fillId="0" borderId="17" xfId="0" applyFont="1" applyFill="1" applyBorder="1" applyAlignment="1">
      <alignment vertical="center" wrapText="1"/>
    </xf>
    <xf numFmtId="0" fontId="46" fillId="0" borderId="17" xfId="0" applyFont="1" applyFill="1" applyBorder="1" applyAlignment="1">
      <alignment vertical="center" wrapText="1"/>
    </xf>
    <xf numFmtId="0" fontId="46" fillId="0" borderId="17" xfId="0" applyFont="1" applyFill="1" applyBorder="1" applyAlignment="1">
      <alignment horizontal="center" vertical="center"/>
    </xf>
    <xf numFmtId="4" fontId="48" fillId="0" borderId="17" xfId="39" applyNumberFormat="1" applyFont="1" applyFill="1" applyBorder="1" applyAlignment="1" applyProtection="1">
      <alignment horizontal="right" vertical="center"/>
    </xf>
    <xf numFmtId="4" fontId="39" fillId="0" borderId="17" xfId="0" applyNumberFormat="1" applyFont="1" applyFill="1" applyBorder="1" applyAlignment="1">
      <alignment horizontal="center" vertical="center"/>
    </xf>
    <xf numFmtId="4" fontId="39" fillId="0" borderId="17" xfId="0" applyNumberFormat="1" applyFont="1" applyFill="1" applyBorder="1" applyAlignment="1">
      <alignment horizontal="right" vertical="center" wrapText="1"/>
    </xf>
    <xf numFmtId="4" fontId="46" fillId="0" borderId="17" xfId="0" applyNumberFormat="1" applyFont="1" applyFill="1" applyBorder="1" applyAlignment="1">
      <alignment horizontal="right" vertical="center" wrapText="1"/>
    </xf>
    <xf numFmtId="0" fontId="39" fillId="0" borderId="17" xfId="0" applyFont="1" applyFill="1" applyBorder="1" applyAlignment="1">
      <alignment horizontal="center" vertical="center"/>
    </xf>
    <xf numFmtId="49" fontId="39" fillId="0" borderId="0" xfId="0" applyNumberFormat="1" applyFont="1" applyFill="1" applyBorder="1" applyAlignment="1">
      <alignment horizontal="center" vertical="center" wrapText="1"/>
    </xf>
    <xf numFmtId="165" fontId="46" fillId="0" borderId="0" xfId="39" applyFont="1" applyFill="1" applyBorder="1" applyAlignment="1" applyProtection="1">
      <alignment horizontal="center" vertical="center" wrapText="1"/>
    </xf>
    <xf numFmtId="4" fontId="46" fillId="0" borderId="0" xfId="39" applyNumberFormat="1" applyFont="1" applyFill="1" applyBorder="1" applyAlignment="1" applyProtection="1">
      <alignment horizontal="center" vertical="center" wrapText="1"/>
    </xf>
    <xf numFmtId="49" fontId="46" fillId="0" borderId="0" xfId="39" applyNumberFormat="1" applyFont="1" applyFill="1" applyBorder="1" applyAlignment="1" applyProtection="1">
      <alignment horizontal="center" vertical="center" wrapText="1"/>
    </xf>
    <xf numFmtId="4" fontId="46" fillId="0" borderId="0" xfId="39" applyNumberFormat="1" applyFont="1" applyFill="1" applyBorder="1" applyAlignment="1" applyProtection="1">
      <alignment horizontal="right" vertical="center" wrapText="1"/>
    </xf>
    <xf numFmtId="165" fontId="39" fillId="0" borderId="0" xfId="39" applyFont="1" applyFill="1" applyBorder="1" applyAlignment="1" applyProtection="1">
      <alignment vertical="center"/>
    </xf>
    <xf numFmtId="165" fontId="46" fillId="0" borderId="0" xfId="39" applyFont="1" applyFill="1" applyBorder="1" applyAlignment="1" applyProtection="1">
      <alignment horizontal="left" vertical="center" wrapText="1"/>
    </xf>
    <xf numFmtId="4" fontId="39" fillId="0" borderId="0" xfId="0" applyNumberFormat="1" applyFont="1" applyFill="1"/>
    <xf numFmtId="49" fontId="39" fillId="0" borderId="0" xfId="0" applyNumberFormat="1" applyFont="1" applyFill="1" applyAlignment="1">
      <alignment horizontal="center"/>
    </xf>
    <xf numFmtId="0" fontId="39" fillId="0" borderId="0" xfId="0" applyFont="1" applyFill="1" applyAlignment="1">
      <alignment horizontal="center"/>
    </xf>
    <xf numFmtId="4" fontId="39" fillId="0" borderId="0" xfId="0" applyNumberFormat="1" applyFont="1" applyFill="1" applyAlignment="1">
      <alignment horizontal="right"/>
    </xf>
    <xf numFmtId="10" fontId="46" fillId="0" borderId="0" xfId="39" applyNumberFormat="1" applyFont="1" applyFill="1" applyBorder="1" applyAlignment="1" applyProtection="1">
      <alignment horizontal="left" vertical="center" wrapText="1"/>
    </xf>
    <xf numFmtId="165" fontId="46" fillId="0" borderId="0" xfId="39" applyFont="1" applyFill="1" applyBorder="1" applyAlignment="1" applyProtection="1">
      <alignment horizontal="center" vertical="center"/>
    </xf>
    <xf numFmtId="4" fontId="46" fillId="0" borderId="17" xfId="39" applyNumberFormat="1" applyFont="1" applyFill="1" applyBorder="1" applyAlignment="1" applyProtection="1">
      <alignment horizontal="right" vertical="center" wrapText="1"/>
    </xf>
    <xf numFmtId="0" fontId="46" fillId="0" borderId="0" xfId="0" applyFont="1" applyAlignment="1">
      <alignment vertical="center"/>
    </xf>
    <xf numFmtId="0" fontId="39" fillId="0" borderId="0" xfId="0" applyFont="1" applyAlignment="1">
      <alignment vertical="center"/>
    </xf>
    <xf numFmtId="0" fontId="39" fillId="0" borderId="17" xfId="0" applyFont="1" applyFill="1" applyBorder="1" applyAlignment="1">
      <alignment horizontal="justify" vertical="justify" wrapText="1"/>
    </xf>
    <xf numFmtId="0" fontId="50" fillId="0" borderId="0" xfId="0" applyFont="1" applyAlignment="1">
      <alignment vertical="center"/>
    </xf>
    <xf numFmtId="0" fontId="39" fillId="0" borderId="0" xfId="0" applyFont="1" applyFill="1" applyBorder="1" applyAlignment="1">
      <alignment horizontal="justify" vertical="top" wrapText="1"/>
    </xf>
    <xf numFmtId="0" fontId="39" fillId="0" borderId="0" xfId="0" applyFont="1" applyFill="1" applyBorder="1" applyAlignment="1">
      <alignment horizontal="center" vertical="center"/>
    </xf>
    <xf numFmtId="4" fontId="39" fillId="0" borderId="0" xfId="0" applyNumberFormat="1" applyFont="1" applyFill="1" applyBorder="1" applyAlignment="1">
      <alignment horizontal="center" vertical="center"/>
    </xf>
    <xf numFmtId="49" fontId="39" fillId="0" borderId="0" xfId="0" applyNumberFormat="1" applyFont="1" applyFill="1" applyBorder="1" applyAlignment="1">
      <alignment horizontal="center" vertical="center"/>
    </xf>
    <xf numFmtId="4" fontId="39" fillId="0" borderId="0" xfId="0" applyNumberFormat="1" applyFont="1" applyFill="1" applyBorder="1" applyAlignment="1">
      <alignment horizontal="right" vertical="center"/>
    </xf>
    <xf numFmtId="0" fontId="39" fillId="0" borderId="0" xfId="0" applyFont="1" applyAlignment="1">
      <alignment horizontal="justify" vertical="top"/>
    </xf>
    <xf numFmtId="4" fontId="39" fillId="0" borderId="0" xfId="0" applyNumberFormat="1" applyFont="1"/>
    <xf numFmtId="49" fontId="39" fillId="0" borderId="0" xfId="0" applyNumberFormat="1" applyFont="1" applyAlignment="1">
      <alignment horizontal="center"/>
    </xf>
    <xf numFmtId="4" fontId="39" fillId="0" borderId="0" xfId="0" applyNumberFormat="1" applyFont="1" applyAlignment="1">
      <alignment horizontal="right"/>
    </xf>
    <xf numFmtId="0" fontId="39" fillId="0" borderId="0" xfId="0" applyFont="1" applyAlignment="1">
      <alignment horizontal="center" vertical="center"/>
    </xf>
    <xf numFmtId="0" fontId="53" fillId="0" borderId="0" xfId="0" applyFont="1"/>
    <xf numFmtId="0" fontId="53" fillId="0" borderId="0" xfId="0" applyFont="1" applyAlignment="1">
      <alignment horizontal="center"/>
    </xf>
    <xf numFmtId="4" fontId="39" fillId="0" borderId="17" xfId="0" applyNumberFormat="1" applyFont="1" applyBorder="1" applyAlignment="1">
      <alignment vertical="center"/>
    </xf>
    <xf numFmtId="0" fontId="54" fillId="0" borderId="0" xfId="0" applyFont="1"/>
    <xf numFmtId="0" fontId="39" fillId="0" borderId="0" xfId="0" applyFont="1" applyFill="1" applyAlignment="1">
      <alignment vertical="center"/>
    </xf>
    <xf numFmtId="0" fontId="49" fillId="0" borderId="0" xfId="0" applyFont="1" applyAlignment="1">
      <alignment vertical="center"/>
    </xf>
    <xf numFmtId="4" fontId="39" fillId="0" borderId="17" xfId="0" applyNumberFormat="1" applyFont="1" applyFill="1" applyBorder="1" applyAlignment="1">
      <alignment vertical="center"/>
    </xf>
    <xf numFmtId="0" fontId="49" fillId="0" borderId="0" xfId="0" applyFont="1" applyFill="1" applyAlignment="1">
      <alignment vertical="center"/>
    </xf>
    <xf numFmtId="0" fontId="39" fillId="0" borderId="17" xfId="0" applyFont="1" applyFill="1" applyBorder="1" applyAlignment="1">
      <alignment horizontal="justify" vertical="center" wrapText="1"/>
    </xf>
    <xf numFmtId="0" fontId="51" fillId="0" borderId="0" xfId="0" applyFont="1" applyFill="1" applyAlignment="1">
      <alignment horizontal="left" vertical="center"/>
    </xf>
    <xf numFmtId="165" fontId="46" fillId="0" borderId="17" xfId="39" applyFont="1" applyFill="1" applyBorder="1" applyAlignment="1" applyProtection="1">
      <alignment horizontal="left" vertical="center" wrapText="1"/>
    </xf>
    <xf numFmtId="165" fontId="55" fillId="0" borderId="0" xfId="39" applyFont="1" applyFill="1" applyBorder="1" applyAlignment="1" applyProtection="1">
      <alignment horizontal="right" vertical="center" wrapText="1"/>
    </xf>
    <xf numFmtId="10" fontId="56" fillId="0" borderId="0" xfId="39" applyNumberFormat="1" applyFont="1" applyFill="1" applyBorder="1" applyAlignment="1" applyProtection="1">
      <alignment horizontal="left" vertical="center" wrapText="1"/>
    </xf>
    <xf numFmtId="165" fontId="46" fillId="0" borderId="0" xfId="39" applyFont="1" applyFill="1" applyBorder="1" applyAlignment="1" applyProtection="1">
      <alignment horizontal="left" vertical="center" wrapText="1"/>
    </xf>
    <xf numFmtId="165" fontId="46" fillId="0" borderId="0" xfId="39" applyFont="1" applyFill="1" applyBorder="1" applyAlignment="1" applyProtection="1">
      <alignment vertical="center" wrapText="1"/>
    </xf>
    <xf numFmtId="49" fontId="39" fillId="0" borderId="0" xfId="39" applyNumberFormat="1" applyFont="1" applyFill="1" applyBorder="1" applyAlignment="1" applyProtection="1">
      <alignment horizontal="left" vertical="center" wrapText="1"/>
    </xf>
    <xf numFmtId="165" fontId="39" fillId="0" borderId="0" xfId="39" applyFont="1" applyFill="1" applyBorder="1" applyAlignment="1" applyProtection="1">
      <alignment horizontal="left" vertical="center" wrapText="1"/>
    </xf>
    <xf numFmtId="4" fontId="39" fillId="0" borderId="0" xfId="39" applyNumberFormat="1" applyFont="1" applyFill="1" applyBorder="1" applyAlignment="1" applyProtection="1">
      <alignment horizontal="left" vertical="center" wrapText="1"/>
    </xf>
    <xf numFmtId="49" fontId="39" fillId="0" borderId="0" xfId="39" applyNumberFormat="1" applyFont="1" applyFill="1" applyBorder="1" applyAlignment="1" applyProtection="1">
      <alignment horizontal="center" vertical="center" wrapText="1"/>
    </xf>
    <xf numFmtId="165" fontId="39" fillId="0" borderId="0" xfId="39" applyFont="1" applyFill="1" applyBorder="1" applyAlignment="1" applyProtection="1">
      <alignment horizontal="center" vertical="center" wrapText="1"/>
    </xf>
    <xf numFmtId="165" fontId="39" fillId="0" borderId="0" xfId="39" applyFont="1" applyFill="1" applyBorder="1" applyAlignment="1" applyProtection="1">
      <alignment horizontal="left" vertical="center"/>
    </xf>
    <xf numFmtId="165" fontId="46" fillId="0" borderId="17" xfId="39" applyFont="1" applyFill="1" applyBorder="1" applyAlignment="1" applyProtection="1">
      <alignment horizontal="center" vertical="center" wrapText="1"/>
    </xf>
    <xf numFmtId="4" fontId="46" fillId="0" borderId="17" xfId="39" applyNumberFormat="1" applyFont="1" applyFill="1" applyBorder="1" applyAlignment="1" applyProtection="1">
      <alignment horizontal="center" vertical="center" wrapText="1"/>
    </xf>
    <xf numFmtId="49" fontId="39" fillId="0" borderId="17" xfId="0" applyNumberFormat="1" applyFont="1" applyFill="1" applyBorder="1" applyAlignment="1">
      <alignment horizontal="center" vertical="center" wrapText="1"/>
    </xf>
    <xf numFmtId="4" fontId="57" fillId="0" borderId="17" xfId="39" applyNumberFormat="1" applyFont="1" applyFill="1" applyBorder="1" applyAlignment="1" applyProtection="1">
      <alignment horizontal="right" vertical="center"/>
    </xf>
    <xf numFmtId="4" fontId="39" fillId="0" borderId="17" xfId="52" applyNumberFormat="1" applyFont="1" applyFill="1" applyBorder="1" applyAlignment="1">
      <alignment horizontal="right" vertical="center" wrapText="1"/>
    </xf>
    <xf numFmtId="49" fontId="39" fillId="0" borderId="17" xfId="0" applyNumberFormat="1" applyFont="1" applyFill="1" applyBorder="1" applyAlignment="1">
      <alignment horizontal="right" vertical="center" wrapText="1"/>
    </xf>
    <xf numFmtId="165" fontId="35" fillId="0" borderId="0" xfId="39" applyFont="1" applyFill="1" applyBorder="1" applyAlignment="1" applyProtection="1">
      <alignment horizontal="left" vertical="center" wrapText="1"/>
    </xf>
    <xf numFmtId="0" fontId="35" fillId="0" borderId="13" xfId="50" applyFont="1" applyFill="1" applyBorder="1" applyAlignment="1">
      <alignment horizontal="center" vertical="center"/>
    </xf>
    <xf numFmtId="165" fontId="22" fillId="0" borderId="0" xfId="35" applyNumberFormat="1" applyFont="1" applyFill="1" applyBorder="1" applyAlignment="1" applyProtection="1">
      <alignment horizontal="center" vertical="center"/>
      <protection hidden="1"/>
    </xf>
    <xf numFmtId="165" fontId="58" fillId="0" borderId="14" xfId="55" applyNumberFormat="1" applyFont="1" applyBorder="1" applyAlignment="1">
      <alignment horizontal="left" vertical="center"/>
    </xf>
    <xf numFmtId="165" fontId="37" fillId="0" borderId="16" xfId="55" applyNumberFormat="1" applyFont="1" applyBorder="1" applyAlignment="1">
      <alignment horizontal="center" vertical="center"/>
    </xf>
    <xf numFmtId="165" fontId="37" fillId="0" borderId="15" xfId="55" applyNumberFormat="1" applyFont="1" applyBorder="1" applyAlignment="1">
      <alignment horizontal="center" vertical="center"/>
    </xf>
    <xf numFmtId="165" fontId="37" fillId="0" borderId="20" xfId="55" applyNumberFormat="1" applyFont="1" applyBorder="1" applyAlignment="1">
      <alignment horizontal="center" vertical="center"/>
    </xf>
    <xf numFmtId="165" fontId="37" fillId="0" borderId="22" xfId="55" applyNumberFormat="1" applyFont="1" applyBorder="1" applyAlignment="1">
      <alignment horizontal="left" vertical="center"/>
    </xf>
    <xf numFmtId="165" fontId="37" fillId="0" borderId="23" xfId="55" applyNumberFormat="1" applyFont="1" applyBorder="1" applyAlignment="1">
      <alignment horizontal="center" vertical="center"/>
    </xf>
    <xf numFmtId="165" fontId="23" fillId="0" borderId="21" xfId="55" applyNumberFormat="1" applyFont="1" applyBorder="1" applyAlignment="1">
      <alignment horizontal="center" vertical="center"/>
    </xf>
    <xf numFmtId="165" fontId="37" fillId="0" borderId="24" xfId="55" applyNumberFormat="1" applyFont="1" applyBorder="1" applyAlignment="1">
      <alignment horizontal="left" vertical="center" wrapText="1"/>
    </xf>
    <xf numFmtId="0" fontId="35" fillId="0" borderId="20" xfId="55" applyFont="1" applyBorder="1" applyAlignment="1">
      <alignment horizontal="left" vertical="center"/>
    </xf>
    <xf numFmtId="0" fontId="35" fillId="0" borderId="13" xfId="55" applyFont="1" applyBorder="1" applyAlignment="1">
      <alignment horizontal="left" vertical="center"/>
    </xf>
    <xf numFmtId="0" fontId="34" fillId="0" borderId="13" xfId="55" applyFont="1" applyBorder="1" applyAlignment="1">
      <alignment vertical="center" wrapText="1"/>
    </xf>
    <xf numFmtId="165" fontId="34" fillId="0" borderId="20" xfId="55" applyNumberFormat="1" applyFont="1" applyBorder="1" applyAlignment="1">
      <alignment horizontal="left" vertical="center"/>
    </xf>
    <xf numFmtId="165" fontId="34" fillId="0" borderId="22" xfId="55" applyNumberFormat="1" applyFont="1" applyBorder="1" applyAlignment="1">
      <alignment horizontal="left" vertical="center"/>
    </xf>
    <xf numFmtId="165" fontId="34" fillId="0" borderId="25" xfId="55" applyNumberFormat="1" applyFont="1" applyBorder="1" applyAlignment="1">
      <alignment horizontal="left" vertical="center"/>
    </xf>
    <xf numFmtId="165" fontId="34" fillId="0" borderId="23" xfId="55" applyNumberFormat="1" applyFont="1" applyBorder="1" applyAlignment="1">
      <alignment horizontal="left" vertical="center"/>
    </xf>
    <xf numFmtId="165" fontId="34" fillId="0" borderId="20" xfId="55" applyNumberFormat="1" applyFont="1" applyBorder="1" applyAlignment="1">
      <alignment horizontal="center" vertical="center"/>
    </xf>
    <xf numFmtId="165" fontId="34" fillId="0" borderId="20" xfId="55" applyNumberFormat="1" applyFont="1" applyBorder="1" applyAlignment="1">
      <alignment horizontal="center" vertical="center" wrapText="1"/>
    </xf>
    <xf numFmtId="165" fontId="34" fillId="0" borderId="21" xfId="55" applyNumberFormat="1" applyFont="1" applyBorder="1" applyAlignment="1">
      <alignment horizontal="center" vertical="center"/>
    </xf>
    <xf numFmtId="165" fontId="34" fillId="0" borderId="21" xfId="55" applyNumberFormat="1" applyFont="1" applyBorder="1" applyAlignment="1">
      <alignment horizontal="left" vertical="center"/>
    </xf>
    <xf numFmtId="165" fontId="34" fillId="0" borderId="26" xfId="55" applyNumberFormat="1" applyFont="1" applyBorder="1" applyAlignment="1">
      <alignment horizontal="center" vertical="center"/>
    </xf>
    <xf numFmtId="165" fontId="34" fillId="0" borderId="26" xfId="55" applyNumberFormat="1" applyFont="1" applyBorder="1" applyAlignment="1">
      <alignment horizontal="right" vertical="center"/>
    </xf>
    <xf numFmtId="165" fontId="34" fillId="0" borderId="27" xfId="55" applyNumberFormat="1" applyFont="1" applyBorder="1" applyAlignment="1">
      <alignment horizontal="left" vertical="center"/>
    </xf>
    <xf numFmtId="165" fontId="34" fillId="0" borderId="28" xfId="55" applyNumberFormat="1" applyFont="1" applyBorder="1" applyAlignment="1">
      <alignment horizontal="left" vertical="center"/>
    </xf>
    <xf numFmtId="165" fontId="34" fillId="0" borderId="26" xfId="55" applyNumberFormat="1" applyFont="1" applyBorder="1" applyAlignment="1">
      <alignment horizontal="left" vertical="center"/>
    </xf>
    <xf numFmtId="165" fontId="34" fillId="0" borderId="24" xfId="55" applyNumberFormat="1" applyFont="1" applyBorder="1" applyAlignment="1">
      <alignment horizontal="left" vertical="center"/>
    </xf>
    <xf numFmtId="165" fontId="34" fillId="0" borderId="29" xfId="55" applyNumberFormat="1" applyFont="1" applyBorder="1" applyAlignment="1">
      <alignment horizontal="left" vertical="center"/>
    </xf>
    <xf numFmtId="165" fontId="34" fillId="0" borderId="21" xfId="55" applyNumberFormat="1" applyFont="1" applyBorder="1" applyAlignment="1">
      <alignment horizontal="right" vertical="center"/>
    </xf>
    <xf numFmtId="165" fontId="34" fillId="0" borderId="0" xfId="55" applyNumberFormat="1" applyFont="1" applyBorder="1" applyAlignment="1">
      <alignment horizontal="left" vertical="center"/>
    </xf>
    <xf numFmtId="165" fontId="34" fillId="0" borderId="13" xfId="55" applyNumberFormat="1" applyFont="1" applyBorder="1" applyAlignment="1">
      <alignment horizontal="right" vertical="center"/>
    </xf>
    <xf numFmtId="165" fontId="34" fillId="0" borderId="13" xfId="55" applyNumberFormat="1" applyFont="1" applyBorder="1" applyAlignment="1">
      <alignment horizontal="center" vertical="center"/>
    </xf>
    <xf numFmtId="165" fontId="34" fillId="0" borderId="13" xfId="55" applyNumberFormat="1" applyFont="1" applyBorder="1" applyAlignment="1">
      <alignment horizontal="center" vertical="center" wrapText="1"/>
    </xf>
    <xf numFmtId="170" fontId="34" fillId="0" borderId="26" xfId="53" applyNumberFormat="1" applyFont="1" applyFill="1" applyBorder="1" applyAlignment="1" applyProtection="1">
      <alignment horizontal="right" vertical="center"/>
    </xf>
    <xf numFmtId="165" fontId="34" fillId="0" borderId="26" xfId="53" applyNumberFormat="1" applyFont="1" applyFill="1" applyBorder="1" applyAlignment="1" applyProtection="1">
      <alignment horizontal="right" vertical="center"/>
    </xf>
    <xf numFmtId="165" fontId="34" fillId="0" borderId="26" xfId="53" applyNumberFormat="1" applyFont="1" applyFill="1" applyBorder="1" applyAlignment="1" applyProtection="1">
      <alignment horizontal="left" vertical="center"/>
    </xf>
    <xf numFmtId="165" fontId="34" fillId="0" borderId="30" xfId="55" applyNumberFormat="1" applyFont="1" applyBorder="1" applyAlignment="1">
      <alignment horizontal="left" vertical="center"/>
    </xf>
    <xf numFmtId="165" fontId="34" fillId="0" borderId="21" xfId="53" applyNumberFormat="1" applyFont="1" applyFill="1" applyBorder="1" applyAlignment="1" applyProtection="1">
      <alignment horizontal="left" vertical="center"/>
    </xf>
    <xf numFmtId="165" fontId="34" fillId="0" borderId="13" xfId="55" applyNumberFormat="1" applyFont="1" applyBorder="1" applyAlignment="1">
      <alignment horizontal="left" vertical="center"/>
    </xf>
    <xf numFmtId="174" fontId="34" fillId="0" borderId="27" xfId="56" applyNumberFormat="1" applyFont="1" applyBorder="1" applyAlignment="1">
      <alignment horizontal="left" vertical="center"/>
    </xf>
    <xf numFmtId="165" fontId="34" fillId="0" borderId="20" xfId="55" applyNumberFormat="1" applyFont="1" applyBorder="1" applyAlignment="1">
      <alignment horizontal="right" vertical="center"/>
    </xf>
    <xf numFmtId="170" fontId="34" fillId="0" borderId="26" xfId="55" applyNumberFormat="1" applyFont="1" applyBorder="1" applyAlignment="1">
      <alignment horizontal="right" vertical="center"/>
    </xf>
    <xf numFmtId="175" fontId="34" fillId="0" borderId="26" xfId="55" applyNumberFormat="1" applyFont="1" applyBorder="1" applyAlignment="1">
      <alignment horizontal="right" vertical="center"/>
    </xf>
    <xf numFmtId="165" fontId="34" fillId="0" borderId="27" xfId="55" applyNumberFormat="1" applyFont="1" applyBorder="1" applyAlignment="1">
      <alignment vertical="center"/>
    </xf>
    <xf numFmtId="165" fontId="44" fillId="0" borderId="27" xfId="55" applyNumberFormat="1" applyFont="1" applyBorder="1" applyAlignment="1">
      <alignment vertical="center"/>
    </xf>
    <xf numFmtId="175" fontId="34" fillId="0" borderId="26" xfId="55" applyNumberFormat="1" applyFont="1" applyBorder="1" applyAlignment="1">
      <alignment horizontal="center" vertical="center"/>
    </xf>
    <xf numFmtId="170" fontId="34" fillId="0" borderId="26" xfId="55" applyNumberFormat="1" applyFont="1" applyBorder="1" applyAlignment="1">
      <alignment horizontal="left" vertical="center"/>
    </xf>
    <xf numFmtId="165" fontId="34" fillId="0" borderId="14" xfId="55" applyNumberFormat="1" applyFont="1" applyBorder="1" applyAlignment="1">
      <alignment horizontal="left" vertical="center"/>
    </xf>
    <xf numFmtId="165" fontId="34" fillId="0" borderId="16" xfId="55" applyNumberFormat="1" applyFont="1" applyBorder="1" applyAlignment="1">
      <alignment horizontal="left" vertical="center"/>
    </xf>
    <xf numFmtId="165" fontId="34" fillId="0" borderId="15" xfId="55" applyNumberFormat="1" applyFont="1" applyBorder="1" applyAlignment="1">
      <alignment horizontal="center" vertical="center"/>
    </xf>
    <xf numFmtId="10" fontId="34" fillId="0" borderId="15" xfId="55" applyNumberFormat="1" applyFont="1" applyBorder="1" applyAlignment="1">
      <alignment horizontal="center" vertical="center"/>
    </xf>
    <xf numFmtId="165" fontId="35" fillId="0" borderId="14" xfId="55" applyNumberFormat="1" applyFont="1" applyBorder="1" applyAlignment="1">
      <alignment horizontal="left" vertical="center"/>
    </xf>
    <xf numFmtId="165" fontId="35" fillId="0" borderId="16" xfId="55" applyNumberFormat="1" applyFont="1" applyBorder="1" applyAlignment="1">
      <alignment horizontal="left" vertical="center"/>
    </xf>
    <xf numFmtId="165" fontId="35" fillId="0" borderId="15" xfId="55" applyNumberFormat="1" applyFont="1" applyBorder="1" applyAlignment="1">
      <alignment horizontal="left" vertical="center"/>
    </xf>
    <xf numFmtId="165" fontId="35" fillId="0" borderId="13" xfId="55" applyNumberFormat="1" applyFont="1" applyBorder="1" applyAlignment="1">
      <alignment horizontal="right" vertical="center"/>
    </xf>
    <xf numFmtId="165" fontId="35" fillId="0" borderId="0" xfId="55" applyNumberFormat="1" applyFont="1" applyBorder="1" applyAlignment="1">
      <alignment horizontal="left" vertical="center"/>
    </xf>
    <xf numFmtId="165" fontId="35" fillId="0" borderId="0" xfId="55" applyNumberFormat="1" applyFont="1" applyBorder="1" applyAlignment="1">
      <alignment horizontal="right" vertical="center"/>
    </xf>
    <xf numFmtId="165" fontId="0" fillId="0" borderId="28" xfId="0" applyNumberFormat="1" applyFont="1" applyBorder="1" applyAlignment="1">
      <alignment horizontal="center" vertical="center"/>
    </xf>
    <xf numFmtId="165" fontId="0" fillId="0" borderId="26" xfId="0" applyNumberFormat="1" applyFont="1" applyBorder="1" applyAlignment="1">
      <alignment horizontal="center" vertical="center"/>
    </xf>
    <xf numFmtId="40" fontId="0" fillId="0" borderId="26" xfId="0" applyNumberFormat="1" applyFont="1" applyBorder="1" applyAlignment="1">
      <alignment horizontal="center" vertical="center"/>
    </xf>
    <xf numFmtId="173" fontId="0" fillId="0" borderId="11" xfId="0" applyNumberFormat="1" applyFont="1" applyBorder="1" applyAlignment="1">
      <alignment horizontal="right" vertical="center"/>
    </xf>
    <xf numFmtId="173" fontId="0" fillId="0" borderId="33" xfId="39" applyNumberFormat="1" applyFont="1" applyFill="1" applyBorder="1" applyAlignment="1" applyProtection="1">
      <alignment vertical="center"/>
    </xf>
    <xf numFmtId="165" fontId="0" fillId="0" borderId="28" xfId="0" applyNumberFormat="1" applyFont="1" applyBorder="1" applyAlignment="1">
      <alignment horizontal="right" vertical="center"/>
    </xf>
    <xf numFmtId="173" fontId="0" fillId="0" borderId="12" xfId="0" applyNumberFormat="1" applyFont="1" applyBorder="1" applyAlignment="1">
      <alignment horizontal="right" vertical="center"/>
    </xf>
    <xf numFmtId="173" fontId="0" fillId="0" borderId="36" xfId="39" applyNumberFormat="1" applyFont="1" applyFill="1" applyBorder="1" applyAlignment="1" applyProtection="1">
      <alignment vertical="center"/>
    </xf>
    <xf numFmtId="174" fontId="0" fillId="0" borderId="27" xfId="56" applyNumberFormat="1" applyFont="1" applyBorder="1" applyAlignment="1">
      <alignment horizontal="left" vertical="center"/>
    </xf>
    <xf numFmtId="165" fontId="0" fillId="0" borderId="0" xfId="0" applyNumberFormat="1" applyFont="1" applyBorder="1" applyAlignment="1">
      <alignment horizontal="left" vertical="center"/>
    </xf>
    <xf numFmtId="165" fontId="0" fillId="0" borderId="28" xfId="0" applyNumberFormat="1" applyFont="1" applyBorder="1" applyAlignment="1">
      <alignment horizontal="left" vertical="center"/>
    </xf>
    <xf numFmtId="165" fontId="0" fillId="0" borderId="26" xfId="0" applyNumberFormat="1" applyFont="1" applyBorder="1" applyAlignment="1">
      <alignment horizontal="right" vertical="center"/>
    </xf>
    <xf numFmtId="49" fontId="59" fillId="0" borderId="0" xfId="53" applyNumberFormat="1" applyFont="1" applyFill="1" applyBorder="1" applyAlignment="1" applyProtection="1">
      <alignment horizontal="center" vertical="center" wrapText="1"/>
    </xf>
    <xf numFmtId="165" fontId="0" fillId="0" borderId="22" xfId="55" applyNumberFormat="1" applyFont="1" applyBorder="1" applyAlignment="1">
      <alignment horizontal="left" vertical="center"/>
    </xf>
    <xf numFmtId="165" fontId="0" fillId="0" borderId="27" xfId="55" applyNumberFormat="1" applyFont="1" applyBorder="1" applyAlignment="1">
      <alignment horizontal="left" vertical="center"/>
    </xf>
    <xf numFmtId="176" fontId="0" fillId="0" borderId="26" xfId="0" applyNumberFormat="1" applyFont="1" applyBorder="1" applyAlignment="1">
      <alignment horizontal="center" vertical="center"/>
    </xf>
    <xf numFmtId="0" fontId="21" fillId="0" borderId="0" xfId="35" applyNumberFormat="1" applyFont="1" applyFill="1" applyBorder="1" applyAlignment="1" applyProtection="1">
      <alignment vertical="top" wrapText="1"/>
      <protection hidden="1"/>
    </xf>
    <xf numFmtId="0" fontId="22" fillId="0" borderId="0" xfId="0" applyFont="1" applyBorder="1" applyAlignment="1">
      <alignment horizontal="center" vertical="center"/>
    </xf>
    <xf numFmtId="0" fontId="33" fillId="0" borderId="0" xfId="33" applyFont="1" applyFill="1" applyAlignment="1" applyProtection="1">
      <alignment vertical="center"/>
      <protection hidden="1"/>
    </xf>
    <xf numFmtId="0" fontId="33" fillId="0" borderId="0" xfId="35" applyNumberFormat="1" applyFont="1" applyFill="1" applyBorder="1" applyAlignment="1" applyProtection="1">
      <alignment vertical="top" wrapText="1"/>
      <protection hidden="1"/>
    </xf>
    <xf numFmtId="0" fontId="33" fillId="0" borderId="0" xfId="33" applyNumberFormat="1" applyFont="1" applyFill="1" applyBorder="1" applyAlignment="1" applyProtection="1">
      <alignment vertical="center"/>
      <protection hidden="1"/>
    </xf>
    <xf numFmtId="49" fontId="33" fillId="0" borderId="0" xfId="35" applyNumberFormat="1" applyFont="1" applyFill="1" applyBorder="1" applyAlignment="1" applyProtection="1">
      <alignment vertical="top" wrapText="1"/>
      <protection hidden="1"/>
    </xf>
    <xf numFmtId="0" fontId="21" fillId="0" borderId="0" xfId="33" applyNumberFormat="1" applyFont="1" applyFill="1" applyBorder="1" applyAlignment="1" applyProtection="1">
      <alignment vertical="center"/>
      <protection hidden="1"/>
    </xf>
    <xf numFmtId="165" fontId="62" fillId="0" borderId="0" xfId="35" applyNumberFormat="1" applyFont="1" applyFill="1" applyBorder="1" applyAlignment="1" applyProtection="1">
      <alignment vertical="center"/>
      <protection hidden="1"/>
    </xf>
    <xf numFmtId="0" fontId="31" fillId="0" borderId="0" xfId="33" applyNumberFormat="1" applyFont="1" applyFill="1" applyBorder="1" applyAlignment="1" applyProtection="1">
      <alignment vertical="top"/>
      <protection hidden="1"/>
    </xf>
    <xf numFmtId="165" fontId="23" fillId="0" borderId="0" xfId="35" applyNumberFormat="1" applyFont="1" applyFill="1" applyBorder="1" applyAlignment="1" applyProtection="1">
      <alignment vertical="top"/>
      <protection hidden="1"/>
    </xf>
    <xf numFmtId="49" fontId="39" fillId="0" borderId="19" xfId="0" applyNumberFormat="1" applyFont="1" applyFill="1" applyBorder="1" applyAlignment="1">
      <alignment horizontal="center" vertical="center" wrapText="1"/>
    </xf>
    <xf numFmtId="165" fontId="25" fillId="0" borderId="0" xfId="35" applyNumberFormat="1" applyFont="1" applyFill="1" applyBorder="1" applyAlignment="1" applyProtection="1">
      <protection hidden="1"/>
    </xf>
    <xf numFmtId="165" fontId="34" fillId="0" borderId="0" xfId="39" applyAlignment="1">
      <alignment vertical="center"/>
    </xf>
    <xf numFmtId="165" fontId="63" fillId="0" borderId="0" xfId="35" applyNumberFormat="1" applyFont="1" applyFill="1" applyBorder="1" applyAlignment="1" applyProtection="1">
      <alignment horizontal="left" vertical="top"/>
      <protection hidden="1"/>
    </xf>
    <xf numFmtId="165" fontId="65" fillId="0" borderId="0" xfId="35" applyNumberFormat="1" applyFont="1" applyFill="1" applyBorder="1" applyAlignment="1" applyProtection="1">
      <alignment horizontal="left" vertical="top"/>
      <protection hidden="1"/>
    </xf>
    <xf numFmtId="0" fontId="65" fillId="0" borderId="0" xfId="0" applyFont="1"/>
    <xf numFmtId="165" fontId="29" fillId="0" borderId="0" xfId="35" applyNumberFormat="1" applyFont="1" applyFill="1" applyBorder="1" applyAlignment="1" applyProtection="1">
      <protection hidden="1"/>
    </xf>
    <xf numFmtId="49" fontId="27" fillId="0" borderId="0" xfId="35" applyNumberFormat="1" applyFont="1" applyFill="1" applyBorder="1" applyAlignment="1" applyProtection="1">
      <alignment horizontal="center" vertical="top"/>
      <protection hidden="1"/>
    </xf>
    <xf numFmtId="165" fontId="27" fillId="0" borderId="0" xfId="35" applyNumberFormat="1" applyFont="1" applyFill="1" applyBorder="1" applyAlignment="1" applyProtection="1">
      <alignment vertical="top"/>
      <protection hidden="1"/>
    </xf>
    <xf numFmtId="165" fontId="28" fillId="0" borderId="0" xfId="35" applyNumberFormat="1" applyFont="1" applyFill="1" applyBorder="1" applyAlignment="1" applyProtection="1">
      <alignment vertical="top"/>
      <protection hidden="1"/>
    </xf>
    <xf numFmtId="10" fontId="29" fillId="0" borderId="13" xfId="40" applyNumberFormat="1" applyFont="1" applyFill="1" applyBorder="1" applyAlignment="1" applyProtection="1">
      <alignment horizontal="center" vertical="center" wrapText="1"/>
    </xf>
    <xf numFmtId="0" fontId="30" fillId="0" borderId="13" xfId="34" applyNumberFormat="1" applyFont="1" applyFill="1" applyBorder="1" applyAlignment="1">
      <alignment vertical="center" wrapText="1"/>
    </xf>
    <xf numFmtId="168" fontId="29" fillId="24" borderId="14" xfId="35" applyNumberFormat="1" applyFont="1" applyFill="1" applyBorder="1" applyAlignment="1" applyProtection="1">
      <alignment horizontal="justify" vertical="center"/>
      <protection hidden="1"/>
    </xf>
    <xf numFmtId="168" fontId="29" fillId="24" borderId="16" xfId="35" applyNumberFormat="1" applyFont="1" applyFill="1" applyBorder="1" applyAlignment="1" applyProtection="1">
      <alignment horizontal="justify" vertical="center"/>
      <protection hidden="1"/>
    </xf>
    <xf numFmtId="168" fontId="29" fillId="24" borderId="15" xfId="35" applyNumberFormat="1" applyFont="1" applyFill="1" applyBorder="1" applyAlignment="1" applyProtection="1">
      <alignment horizontal="justify" vertical="center"/>
      <protection hidden="1"/>
    </xf>
    <xf numFmtId="168" fontId="29" fillId="25" borderId="14" xfId="35" applyNumberFormat="1" applyFont="1" applyFill="1" applyBorder="1" applyAlignment="1" applyProtection="1">
      <alignment horizontal="justify" vertical="center"/>
      <protection hidden="1"/>
    </xf>
    <xf numFmtId="168" fontId="29" fillId="25" borderId="16" xfId="35" applyNumberFormat="1" applyFont="1" applyFill="1" applyBorder="1" applyAlignment="1" applyProtection="1">
      <alignment horizontal="justify" vertical="center"/>
      <protection hidden="1"/>
    </xf>
    <xf numFmtId="168" fontId="29" fillId="0" borderId="16" xfId="35" applyNumberFormat="1" applyFont="1" applyFill="1" applyBorder="1" applyAlignment="1" applyProtection="1">
      <alignment horizontal="justify" vertical="center"/>
      <protection hidden="1"/>
    </xf>
    <xf numFmtId="168" fontId="29" fillId="0" borderId="15" xfId="35" applyNumberFormat="1" applyFont="1" applyFill="1" applyBorder="1" applyAlignment="1" applyProtection="1">
      <alignment horizontal="justify" vertical="center"/>
      <protection hidden="1"/>
    </xf>
    <xf numFmtId="0" fontId="55" fillId="0" borderId="0" xfId="0" applyFont="1" applyFill="1" applyBorder="1" applyAlignment="1"/>
    <xf numFmtId="173" fontId="0" fillId="0" borderId="39" xfId="39" applyNumberFormat="1" applyFont="1" applyFill="1" applyBorder="1" applyAlignment="1" applyProtection="1">
      <alignment vertical="center"/>
    </xf>
    <xf numFmtId="173" fontId="0" fillId="0" borderId="44" xfId="0" applyNumberFormat="1" applyFont="1" applyBorder="1" applyAlignment="1">
      <alignment horizontal="right" vertical="center"/>
    </xf>
    <xf numFmtId="40" fontId="0" fillId="0" borderId="43" xfId="0" applyNumberFormat="1" applyFont="1" applyBorder="1" applyAlignment="1">
      <alignment horizontal="center" vertical="center"/>
    </xf>
    <xf numFmtId="165" fontId="0" fillId="0" borderId="43" xfId="0" applyNumberFormat="1" applyFont="1" applyBorder="1" applyAlignment="1">
      <alignment horizontal="center" vertical="center"/>
    </xf>
    <xf numFmtId="165" fontId="0" fillId="0" borderId="42" xfId="0" applyNumberFormat="1" applyFont="1" applyBorder="1" applyAlignment="1">
      <alignment horizontal="center" vertical="center"/>
    </xf>
    <xf numFmtId="165" fontId="34" fillId="0" borderId="15" xfId="55" applyNumberFormat="1" applyFont="1" applyBorder="1" applyAlignment="1">
      <alignment horizontal="left" vertical="center"/>
    </xf>
    <xf numFmtId="165" fontId="34" fillId="0" borderId="23" xfId="55" applyNumberFormat="1" applyFont="1" applyBorder="1" applyAlignment="1">
      <alignment horizontal="right" vertical="center"/>
    </xf>
    <xf numFmtId="165" fontId="0" fillId="0" borderId="26" xfId="39" applyFont="1" applyFill="1" applyBorder="1" applyAlignment="1" applyProtection="1">
      <alignment vertical="center"/>
    </xf>
    <xf numFmtId="173" fontId="0" fillId="0" borderId="26" xfId="39" applyNumberFormat="1" applyFont="1" applyFill="1" applyBorder="1" applyAlignment="1" applyProtection="1">
      <alignment vertical="center"/>
    </xf>
    <xf numFmtId="173" fontId="0" fillId="0" borderId="26" xfId="0" applyNumberFormat="1" applyFont="1" applyBorder="1" applyAlignment="1">
      <alignment horizontal="right" vertical="center"/>
    </xf>
    <xf numFmtId="173" fontId="0" fillId="0" borderId="20" xfId="39" applyNumberFormat="1" applyFont="1" applyFill="1" applyBorder="1" applyAlignment="1" applyProtection="1">
      <alignment vertical="center"/>
    </xf>
    <xf numFmtId="173" fontId="0" fillId="0" borderId="20" xfId="0" applyNumberFormat="1" applyFont="1" applyBorder="1" applyAlignment="1">
      <alignment horizontal="right" vertical="center"/>
    </xf>
    <xf numFmtId="40" fontId="0" fillId="0" borderId="20" xfId="0" applyNumberFormat="1" applyFont="1" applyBorder="1" applyAlignment="1">
      <alignment horizontal="center" vertical="center"/>
    </xf>
    <xf numFmtId="165" fontId="0" fillId="0" borderId="20" xfId="0" applyNumberFormat="1" applyFont="1" applyBorder="1" applyAlignment="1">
      <alignment horizontal="center" vertical="center"/>
    </xf>
    <xf numFmtId="10" fontId="32" fillId="16" borderId="15" xfId="0" applyNumberFormat="1" applyFont="1" applyFill="1" applyBorder="1" applyAlignment="1">
      <alignment horizontal="center" vertical="center"/>
    </xf>
    <xf numFmtId="4" fontId="35" fillId="0" borderId="16" xfId="0" applyNumberFormat="1" applyFont="1" applyBorder="1"/>
    <xf numFmtId="0" fontId="36" fillId="0" borderId="10" xfId="0" applyFont="1" applyBorder="1" applyAlignment="1">
      <alignment horizontal="center" vertical="center"/>
    </xf>
    <xf numFmtId="165" fontId="66" fillId="0" borderId="0" xfId="35" applyNumberFormat="1" applyFont="1" applyFill="1" applyBorder="1" applyAlignment="1" applyProtection="1">
      <alignment vertical="top"/>
      <protection hidden="1"/>
    </xf>
    <xf numFmtId="165" fontId="34" fillId="0" borderId="0" xfId="39" applyFill="1" applyBorder="1" applyAlignment="1" applyProtection="1">
      <alignment vertical="center"/>
    </xf>
    <xf numFmtId="165" fontId="34" fillId="0" borderId="0" xfId="39" applyFill="1" applyAlignment="1">
      <alignment vertical="center"/>
    </xf>
    <xf numFmtId="165" fontId="34" fillId="0" borderId="0" xfId="39"/>
    <xf numFmtId="43" fontId="39" fillId="0" borderId="0" xfId="0" applyNumberFormat="1" applyFont="1" applyAlignment="1">
      <alignment vertical="center"/>
    </xf>
    <xf numFmtId="165" fontId="63" fillId="0" borderId="0" xfId="35" applyNumberFormat="1" applyFont="1" applyFill="1" applyBorder="1" applyAlignment="1" applyProtection="1">
      <alignment horizontal="left" vertical="center"/>
      <protection hidden="1"/>
    </xf>
    <xf numFmtId="165" fontId="63" fillId="0" borderId="0" xfId="35" applyNumberFormat="1" applyFont="1" applyFill="1" applyBorder="1" applyAlignment="1" applyProtection="1">
      <alignment vertical="center"/>
      <protection hidden="1"/>
    </xf>
    <xf numFmtId="49" fontId="46" fillId="0" borderId="18" xfId="39" applyNumberFormat="1" applyFont="1" applyFill="1" applyBorder="1" applyAlignment="1" applyProtection="1">
      <alignment horizontal="center" vertical="center"/>
    </xf>
    <xf numFmtId="171" fontId="48" fillId="0" borderId="19" xfId="39" applyNumberFormat="1" applyFont="1" applyFill="1" applyBorder="1" applyAlignment="1" applyProtection="1">
      <alignment horizontal="center" vertical="center"/>
    </xf>
    <xf numFmtId="0" fontId="46" fillId="0" borderId="0" xfId="0" applyFont="1" applyFill="1" applyAlignment="1">
      <alignment vertical="center"/>
    </xf>
    <xf numFmtId="0" fontId="39" fillId="0" borderId="17" xfId="0" applyFont="1" applyFill="1" applyBorder="1" applyAlignment="1">
      <alignment vertical="center"/>
    </xf>
    <xf numFmtId="165" fontId="0" fillId="0" borderId="0" xfId="39" applyFont="1" applyAlignment="1">
      <alignment vertical="center"/>
    </xf>
    <xf numFmtId="0" fontId="54" fillId="0" borderId="0" xfId="0" applyFont="1" applyAlignment="1">
      <alignment horizontal="center"/>
    </xf>
    <xf numFmtId="1" fontId="39" fillId="0" borderId="0" xfId="39" applyNumberFormat="1" applyFont="1" applyFill="1" applyBorder="1" applyAlignment="1" applyProtection="1">
      <alignment horizontal="center" vertical="center"/>
    </xf>
    <xf numFmtId="1" fontId="49" fillId="0" borderId="0" xfId="39" applyNumberFormat="1" applyFont="1" applyFill="1" applyBorder="1" applyAlignment="1" applyProtection="1">
      <alignment horizontal="center" vertical="center"/>
    </xf>
    <xf numFmtId="1" fontId="46" fillId="0" borderId="0" xfId="0" applyNumberFormat="1" applyFont="1" applyAlignment="1">
      <alignment horizontal="center" vertical="center"/>
    </xf>
    <xf numFmtId="1" fontId="39" fillId="0" borderId="0" xfId="0" applyNumberFormat="1" applyFont="1" applyAlignment="1">
      <alignment horizontal="center" vertical="center"/>
    </xf>
    <xf numFmtId="1" fontId="46" fillId="0" borderId="0" xfId="39" applyNumberFormat="1" applyFont="1" applyBorder="1" applyAlignment="1">
      <alignment horizontal="center" vertical="center"/>
    </xf>
    <xf numFmtId="1" fontId="46" fillId="0" borderId="0" xfId="39" applyNumberFormat="1" applyFont="1" applyFill="1" applyBorder="1" applyAlignment="1">
      <alignment horizontal="center" vertical="center"/>
    </xf>
    <xf numFmtId="1" fontId="39" fillId="0" borderId="0" xfId="0" applyNumberFormat="1" applyFont="1" applyAlignment="1">
      <alignment horizontal="center"/>
    </xf>
    <xf numFmtId="1" fontId="53" fillId="0" borderId="0" xfId="0" applyNumberFormat="1" applyFont="1" applyAlignment="1">
      <alignment horizontal="center"/>
    </xf>
    <xf numFmtId="49" fontId="23" fillId="0" borderId="21" xfId="55" applyNumberFormat="1" applyFont="1" applyBorder="1" applyAlignment="1">
      <alignment horizontal="center" vertical="center"/>
    </xf>
    <xf numFmtId="1" fontId="39" fillId="0" borderId="0" xfId="0" applyNumberFormat="1" applyFont="1" applyFill="1" applyAlignment="1">
      <alignment horizontal="center" vertical="center"/>
    </xf>
    <xf numFmtId="165" fontId="46" fillId="0" borderId="0" xfId="39" applyFont="1" applyFill="1" applyBorder="1" applyAlignment="1" applyProtection="1">
      <alignment horizontal="left" vertical="center" wrapText="1"/>
    </xf>
    <xf numFmtId="165" fontId="46" fillId="0" borderId="17" xfId="39" applyFont="1" applyFill="1" applyBorder="1" applyAlignment="1" applyProtection="1">
      <alignment horizontal="center" vertical="center" wrapText="1"/>
    </xf>
    <xf numFmtId="4" fontId="46" fillId="0" borderId="17" xfId="39" applyNumberFormat="1" applyFont="1" applyFill="1" applyBorder="1" applyAlignment="1" applyProtection="1">
      <alignment horizontal="center" vertical="center" wrapText="1"/>
    </xf>
    <xf numFmtId="4" fontId="46" fillId="0" borderId="19" xfId="39" applyNumberFormat="1" applyFont="1" applyFill="1" applyBorder="1" applyAlignment="1" applyProtection="1">
      <alignment horizontal="center" vertical="center" wrapText="1"/>
    </xf>
    <xf numFmtId="49" fontId="39" fillId="0" borderId="0" xfId="0" applyNumberFormat="1" applyFont="1" applyAlignment="1">
      <alignment horizontal="center"/>
    </xf>
    <xf numFmtId="49" fontId="46" fillId="0" borderId="18" xfId="39" applyNumberFormat="1" applyFont="1" applyFill="1" applyBorder="1" applyAlignment="1" applyProtection="1">
      <alignment horizontal="center" vertical="center" wrapText="1"/>
    </xf>
    <xf numFmtId="49" fontId="39" fillId="0" borderId="18" xfId="39" applyNumberFormat="1" applyFont="1" applyFill="1" applyBorder="1" applyAlignment="1" applyProtection="1">
      <alignment horizontal="center" vertical="center"/>
    </xf>
    <xf numFmtId="165" fontId="39" fillId="0" borderId="0" xfId="39" applyFont="1" applyFill="1" applyBorder="1" applyAlignment="1" applyProtection="1">
      <alignment horizontal="left" vertical="center" wrapText="1"/>
    </xf>
    <xf numFmtId="165" fontId="46" fillId="0" borderId="17" xfId="39" applyFont="1" applyFill="1" applyBorder="1" applyAlignment="1" applyProtection="1">
      <alignment horizontal="center" vertical="center" wrapText="1"/>
    </xf>
    <xf numFmtId="4" fontId="46" fillId="0" borderId="17" xfId="39" applyNumberFormat="1" applyFont="1" applyFill="1" applyBorder="1" applyAlignment="1" applyProtection="1">
      <alignment horizontal="center" vertical="center" wrapText="1"/>
    </xf>
    <xf numFmtId="4" fontId="46" fillId="0" borderId="19" xfId="39" applyNumberFormat="1" applyFont="1" applyFill="1" applyBorder="1" applyAlignment="1" applyProtection="1">
      <alignment horizontal="center" vertical="center" wrapText="1"/>
    </xf>
    <xf numFmtId="49" fontId="46" fillId="0" borderId="18" xfId="39" applyNumberFormat="1" applyFont="1" applyFill="1" applyBorder="1" applyAlignment="1" applyProtection="1">
      <alignment horizontal="center" vertical="center" wrapText="1"/>
    </xf>
    <xf numFmtId="49" fontId="39" fillId="0" borderId="18" xfId="39" applyNumberFormat="1" applyFont="1" applyFill="1" applyBorder="1" applyAlignment="1" applyProtection="1">
      <alignment horizontal="center" vertical="center"/>
    </xf>
    <xf numFmtId="165" fontId="39" fillId="0" borderId="0" xfId="39" applyFont="1" applyFill="1" applyBorder="1" applyAlignment="1" applyProtection="1">
      <alignment horizontal="left" vertical="center" wrapText="1"/>
    </xf>
    <xf numFmtId="0" fontId="46" fillId="0" borderId="18" xfId="0" applyFont="1" applyFill="1" applyBorder="1" applyAlignment="1">
      <alignment horizontal="center" vertical="center" wrapText="1"/>
    </xf>
    <xf numFmtId="0" fontId="46" fillId="0" borderId="45" xfId="0" applyFont="1" applyFill="1" applyBorder="1" applyAlignment="1">
      <alignment horizontal="center" vertical="center" wrapText="1"/>
    </xf>
    <xf numFmtId="0" fontId="46" fillId="0" borderId="19" xfId="0" applyFont="1" applyFill="1" applyBorder="1" applyAlignment="1">
      <alignment horizontal="center" vertical="center" wrapText="1"/>
    </xf>
    <xf numFmtId="165" fontId="52" fillId="0" borderId="0" xfId="39" applyFont="1" applyFill="1" applyBorder="1" applyAlignment="1" applyProtection="1">
      <alignment horizontal="center" vertical="center" wrapText="1"/>
    </xf>
    <xf numFmtId="165" fontId="46" fillId="0" borderId="17" xfId="39" applyFont="1" applyFill="1" applyBorder="1" applyAlignment="1" applyProtection="1">
      <alignment horizontal="center" vertical="center" wrapText="1"/>
    </xf>
    <xf numFmtId="4" fontId="46" fillId="0" borderId="17" xfId="39" applyNumberFormat="1" applyFont="1" applyFill="1" applyBorder="1" applyAlignment="1" applyProtection="1">
      <alignment horizontal="center" vertical="center" wrapText="1"/>
    </xf>
    <xf numFmtId="4" fontId="46" fillId="0" borderId="37" xfId="39" applyNumberFormat="1" applyFont="1" applyFill="1" applyBorder="1" applyAlignment="1" applyProtection="1">
      <alignment horizontal="left" vertical="center" wrapText="1"/>
    </xf>
    <xf numFmtId="4" fontId="46" fillId="0" borderId="38" xfId="39" applyNumberFormat="1" applyFont="1" applyFill="1" applyBorder="1" applyAlignment="1" applyProtection="1">
      <alignment horizontal="left" vertical="center" wrapText="1"/>
    </xf>
    <xf numFmtId="49" fontId="46" fillId="0" borderId="18" xfId="39" applyNumberFormat="1" applyFont="1" applyFill="1" applyBorder="1" applyAlignment="1" applyProtection="1">
      <alignment horizontal="center" vertical="center" wrapText="1"/>
    </xf>
    <xf numFmtId="49" fontId="39" fillId="0" borderId="18" xfId="39" applyNumberFormat="1" applyFont="1" applyFill="1" applyBorder="1" applyAlignment="1" applyProtection="1">
      <alignment horizontal="center" vertical="center"/>
    </xf>
    <xf numFmtId="49" fontId="39" fillId="0" borderId="19" xfId="39" applyNumberFormat="1" applyFont="1" applyFill="1" applyBorder="1" applyAlignment="1" applyProtection="1">
      <alignment horizontal="center" vertical="center"/>
    </xf>
    <xf numFmtId="167" fontId="28" fillId="0" borderId="20" xfId="35" applyNumberFormat="1" applyFont="1" applyFill="1" applyBorder="1" applyAlignment="1" applyProtection="1">
      <alignment horizontal="center" vertical="center"/>
      <protection hidden="1"/>
    </xf>
    <xf numFmtId="167" fontId="28" fillId="0" borderId="21" xfId="35" applyNumberFormat="1" applyFont="1" applyFill="1" applyBorder="1" applyAlignment="1" applyProtection="1">
      <alignment horizontal="center" vertical="center"/>
      <protection hidden="1"/>
    </xf>
    <xf numFmtId="49" fontId="26" fillId="0" borderId="0" xfId="35" applyNumberFormat="1" applyFont="1" applyFill="1" applyBorder="1" applyAlignment="1" applyProtection="1">
      <alignment horizontal="center" vertical="center" wrapText="1"/>
      <protection hidden="1"/>
    </xf>
    <xf numFmtId="10" fontId="29" fillId="0" borderId="13" xfId="35" applyNumberFormat="1" applyFont="1" applyFill="1" applyBorder="1" applyAlignment="1" applyProtection="1">
      <alignment horizontal="center" vertical="center"/>
      <protection hidden="1"/>
    </xf>
    <xf numFmtId="0" fontId="30" fillId="0" borderId="13" xfId="34" applyNumberFormat="1" applyFont="1" applyFill="1" applyBorder="1" applyAlignment="1">
      <alignment horizontal="center" vertical="center" wrapText="1"/>
    </xf>
    <xf numFmtId="166" fontId="64" fillId="0" borderId="13" xfId="40" applyNumberFormat="1" applyFont="1" applyFill="1" applyBorder="1" applyAlignment="1" applyProtection="1">
      <alignment horizontal="center" vertical="center" wrapText="1"/>
    </xf>
    <xf numFmtId="10" fontId="29" fillId="0" borderId="20" xfId="35" applyNumberFormat="1" applyFont="1" applyFill="1" applyBorder="1" applyAlignment="1" applyProtection="1">
      <alignment horizontal="center" vertical="center"/>
      <protection hidden="1"/>
    </xf>
    <xf numFmtId="10" fontId="29" fillId="0" borderId="26" xfId="35" applyNumberFormat="1" applyFont="1" applyFill="1" applyBorder="1" applyAlignment="1" applyProtection="1">
      <alignment horizontal="center" vertical="center"/>
      <protection hidden="1"/>
    </xf>
    <xf numFmtId="10" fontId="29" fillId="0" borderId="21" xfId="35" applyNumberFormat="1" applyFont="1" applyFill="1" applyBorder="1" applyAlignment="1" applyProtection="1">
      <alignment horizontal="center" vertical="center"/>
      <protection hidden="1"/>
    </xf>
    <xf numFmtId="166" fontId="29" fillId="0" borderId="13" xfId="40" applyNumberFormat="1" applyFont="1" applyFill="1" applyBorder="1" applyAlignment="1" applyProtection="1">
      <alignment horizontal="center" vertical="center" wrapText="1"/>
    </xf>
    <xf numFmtId="10" fontId="29" fillId="0" borderId="13" xfId="40" applyNumberFormat="1" applyFont="1" applyFill="1" applyBorder="1" applyAlignment="1" applyProtection="1">
      <alignment horizontal="center" vertical="center" wrapText="1"/>
    </xf>
    <xf numFmtId="4" fontId="29" fillId="0" borderId="13" xfId="35" applyNumberFormat="1" applyFont="1" applyFill="1" applyBorder="1" applyAlignment="1" applyProtection="1">
      <alignment horizontal="center" vertical="center"/>
      <protection hidden="1"/>
    </xf>
    <xf numFmtId="168" fontId="64" fillId="0" borderId="13" xfId="35" applyNumberFormat="1" applyFont="1" applyFill="1" applyBorder="1" applyAlignment="1" applyProtection="1">
      <alignment horizontal="center" vertical="center"/>
      <protection hidden="1"/>
    </xf>
    <xf numFmtId="0" fontId="30" fillId="0" borderId="13" xfId="35" applyNumberFormat="1" applyFont="1" applyFill="1" applyBorder="1" applyAlignment="1" applyProtection="1">
      <alignment horizontal="center" vertical="center"/>
      <protection hidden="1"/>
    </xf>
    <xf numFmtId="39" fontId="30" fillId="0" borderId="13" xfId="34" applyNumberFormat="1" applyFont="1" applyFill="1" applyBorder="1" applyAlignment="1">
      <alignment horizontal="left" vertical="center" wrapText="1"/>
    </xf>
    <xf numFmtId="4" fontId="29" fillId="0" borderId="14" xfId="35" applyNumberFormat="1" applyFont="1" applyFill="1" applyBorder="1" applyAlignment="1" applyProtection="1">
      <alignment horizontal="center" vertical="center"/>
      <protection hidden="1"/>
    </xf>
    <xf numFmtId="4" fontId="29" fillId="0" borderId="16" xfId="35" applyNumberFormat="1" applyFont="1" applyFill="1" applyBorder="1" applyAlignment="1" applyProtection="1">
      <alignment horizontal="center" vertical="center"/>
      <protection hidden="1"/>
    </xf>
    <xf numFmtId="4" fontId="29" fillId="0" borderId="15" xfId="35" applyNumberFormat="1" applyFont="1" applyFill="1" applyBorder="1" applyAlignment="1" applyProtection="1">
      <alignment horizontal="center" vertical="center"/>
      <protection hidden="1"/>
    </xf>
    <xf numFmtId="10" fontId="29" fillId="0" borderId="14" xfId="35" applyNumberFormat="1" applyFont="1" applyFill="1" applyBorder="1" applyAlignment="1" applyProtection="1">
      <alignment horizontal="center" vertical="center"/>
      <protection hidden="1"/>
    </xf>
    <xf numFmtId="10" fontId="29" fillId="0" borderId="16" xfId="35" applyNumberFormat="1" applyFont="1" applyFill="1" applyBorder="1" applyAlignment="1" applyProtection="1">
      <alignment horizontal="center" vertical="center"/>
      <protection hidden="1"/>
    </xf>
    <xf numFmtId="10" fontId="29" fillId="0" borderId="15" xfId="35" applyNumberFormat="1" applyFont="1" applyFill="1" applyBorder="1" applyAlignment="1" applyProtection="1">
      <alignment horizontal="center" vertical="center"/>
      <protection hidden="1"/>
    </xf>
    <xf numFmtId="165" fontId="28" fillId="0" borderId="13" xfId="35" applyNumberFormat="1" applyFont="1" applyFill="1" applyBorder="1" applyAlignment="1" applyProtection="1">
      <alignment horizontal="center" vertical="center"/>
      <protection hidden="1"/>
    </xf>
    <xf numFmtId="1" fontId="28" fillId="0" borderId="13" xfId="35" applyNumberFormat="1" applyFont="1" applyFill="1" applyBorder="1" applyAlignment="1" applyProtection="1">
      <alignment horizontal="center" vertical="center"/>
      <protection hidden="1"/>
    </xf>
    <xf numFmtId="165" fontId="66" fillId="0" borderId="0" xfId="35" applyNumberFormat="1" applyFont="1" applyFill="1" applyBorder="1" applyAlignment="1" applyProtection="1">
      <alignment horizontal="left"/>
      <protection hidden="1"/>
    </xf>
    <xf numFmtId="165" fontId="66" fillId="0" borderId="0" xfId="35" applyNumberFormat="1" applyFont="1" applyFill="1" applyBorder="1" applyAlignment="1" applyProtection="1">
      <alignment horizontal="left" vertical="center"/>
      <protection hidden="1"/>
    </xf>
    <xf numFmtId="165" fontId="66" fillId="0" borderId="0" xfId="35" applyNumberFormat="1" applyFont="1" applyFill="1" applyBorder="1" applyAlignment="1" applyProtection="1">
      <alignment horizontal="left" vertical="top"/>
      <protection hidden="1"/>
    </xf>
    <xf numFmtId="165" fontId="28" fillId="0" borderId="13" xfId="35" applyNumberFormat="1" applyFont="1" applyFill="1" applyBorder="1" applyAlignment="1" applyProtection="1">
      <alignment horizontal="center" vertical="center" wrapText="1"/>
      <protection hidden="1"/>
    </xf>
    <xf numFmtId="165" fontId="34" fillId="0" borderId="20" xfId="55" applyNumberFormat="1" applyFont="1" applyBorder="1" applyAlignment="1">
      <alignment horizontal="left" vertical="center"/>
    </xf>
    <xf numFmtId="165" fontId="23" fillId="0" borderId="13" xfId="55" applyNumberFormat="1" applyFont="1" applyBorder="1" applyAlignment="1">
      <alignment horizontal="center" vertical="center"/>
    </xf>
    <xf numFmtId="165" fontId="37" fillId="0" borderId="13" xfId="55" applyNumberFormat="1" applyFont="1" applyBorder="1" applyAlignment="1">
      <alignment horizontal="left" vertical="top"/>
    </xf>
    <xf numFmtId="165" fontId="34" fillId="0" borderId="24" xfId="55" applyNumberFormat="1" applyFont="1" applyBorder="1" applyAlignment="1">
      <alignment horizontal="center" vertical="center"/>
    </xf>
    <xf numFmtId="43" fontId="35" fillId="0" borderId="0" xfId="53" applyFont="1" applyFill="1" applyBorder="1" applyAlignment="1" applyProtection="1">
      <alignment horizontal="left" vertical="center" wrapText="1"/>
    </xf>
    <xf numFmtId="165" fontId="34" fillId="0" borderId="13" xfId="55" applyNumberFormat="1" applyBorder="1" applyAlignment="1">
      <alignment horizontal="left" vertical="top"/>
    </xf>
    <xf numFmtId="165" fontId="34" fillId="0" borderId="14" xfId="55" applyNumberFormat="1" applyFont="1" applyBorder="1" applyAlignment="1">
      <alignment horizontal="center" vertical="center"/>
    </xf>
    <xf numFmtId="165" fontId="34" fillId="0" borderId="16" xfId="55" applyNumberFormat="1" applyFont="1" applyBorder="1" applyAlignment="1">
      <alignment horizontal="center" vertical="center"/>
    </xf>
    <xf numFmtId="165" fontId="34" fillId="0" borderId="15" xfId="55" applyNumberFormat="1" applyFont="1" applyBorder="1" applyAlignment="1">
      <alignment horizontal="center" vertical="center"/>
    </xf>
    <xf numFmtId="165" fontId="40" fillId="0" borderId="21" xfId="55" applyNumberFormat="1" applyFont="1" applyBorder="1" applyAlignment="1">
      <alignment horizontal="left" vertical="center"/>
    </xf>
    <xf numFmtId="0" fontId="60" fillId="0" borderId="21" xfId="55" applyFont="1" applyBorder="1" applyAlignment="1">
      <alignment horizontal="justify" vertical="center" wrapText="1"/>
    </xf>
    <xf numFmtId="0" fontId="60" fillId="0" borderId="21" xfId="55" applyFont="1" applyBorder="1" applyAlignment="1">
      <alignment horizontal="justify" wrapText="1"/>
    </xf>
    <xf numFmtId="165" fontId="40" fillId="0" borderId="26" xfId="55" applyNumberFormat="1" applyFont="1" applyBorder="1" applyAlignment="1">
      <alignment horizontal="center" vertical="center"/>
    </xf>
    <xf numFmtId="165" fontId="34" fillId="0" borderId="13" xfId="55" applyNumberFormat="1" applyFont="1" applyBorder="1" applyAlignment="1">
      <alignment horizontal="center" vertical="center"/>
    </xf>
    <xf numFmtId="174" fontId="0" fillId="0" borderId="31" xfId="56" applyNumberFormat="1" applyFont="1" applyBorder="1" applyAlignment="1">
      <alignment horizontal="left" vertical="center" wrapText="1"/>
    </xf>
    <xf numFmtId="174" fontId="0" fillId="0" borderId="32" xfId="56" applyNumberFormat="1" applyFont="1" applyBorder="1" applyAlignment="1">
      <alignment horizontal="left" vertical="center" wrapText="1"/>
    </xf>
    <xf numFmtId="174" fontId="0" fillId="0" borderId="34" xfId="56" applyNumberFormat="1" applyFont="1" applyBorder="1" applyAlignment="1">
      <alignment horizontal="left" vertical="center" wrapText="1"/>
    </xf>
    <xf numFmtId="174" fontId="0" fillId="0" borderId="35" xfId="56" applyNumberFormat="1" applyFont="1" applyBorder="1" applyAlignment="1">
      <alignment horizontal="left" vertical="center" wrapText="1"/>
    </xf>
    <xf numFmtId="174" fontId="0" fillId="0" borderId="34" xfId="56" applyNumberFormat="1" applyFont="1" applyBorder="1" applyAlignment="1">
      <alignment horizontal="left" vertical="center"/>
    </xf>
    <xf numFmtId="174" fontId="0" fillId="0" borderId="35" xfId="56" applyNumberFormat="1" applyFont="1" applyBorder="1" applyAlignment="1">
      <alignment horizontal="left" vertical="center"/>
    </xf>
    <xf numFmtId="174" fontId="0" fillId="0" borderId="40" xfId="56" applyNumberFormat="1" applyFont="1" applyBorder="1" applyAlignment="1">
      <alignment horizontal="left" vertical="center"/>
    </xf>
    <xf numFmtId="174" fontId="0" fillId="0" borderId="41" xfId="56" applyNumberFormat="1" applyFont="1" applyBorder="1" applyAlignment="1">
      <alignment horizontal="left" vertical="center"/>
    </xf>
    <xf numFmtId="165" fontId="34" fillId="0" borderId="0" xfId="55" applyNumberFormat="1" applyFont="1" applyBorder="1" applyAlignment="1">
      <alignment horizontal="center" vertical="center"/>
    </xf>
    <xf numFmtId="165" fontId="34" fillId="0" borderId="28" xfId="55" applyNumberFormat="1" applyFont="1" applyBorder="1" applyAlignment="1">
      <alignment horizontal="center" vertical="center"/>
    </xf>
    <xf numFmtId="174" fontId="0" fillId="0" borderId="20" xfId="56" applyNumberFormat="1" applyFont="1" applyBorder="1" applyAlignment="1">
      <alignment horizontal="left" vertical="center" wrapText="1"/>
    </xf>
    <xf numFmtId="174" fontId="0" fillId="0" borderId="26" xfId="56" applyNumberFormat="1" applyFont="1" applyBorder="1" applyAlignment="1">
      <alignment horizontal="left" vertical="center" wrapText="1"/>
    </xf>
    <xf numFmtId="174" fontId="0" fillId="0" borderId="26" xfId="56" applyNumberFormat="1" applyFont="1" applyBorder="1" applyAlignment="1">
      <alignment horizontal="left" vertical="center"/>
    </xf>
    <xf numFmtId="174" fontId="0" fillId="0" borderId="22" xfId="56" applyNumberFormat="1" applyFont="1" applyBorder="1" applyAlignment="1">
      <alignment horizontal="left" vertical="center"/>
    </xf>
    <xf numFmtId="174" fontId="0" fillId="0" borderId="25" xfId="56" applyNumberFormat="1" applyFont="1" applyBorder="1" applyAlignment="1">
      <alignment horizontal="left" vertical="center"/>
    </xf>
    <xf numFmtId="174" fontId="0" fillId="0" borderId="24" xfId="56" applyNumberFormat="1" applyFont="1" applyBorder="1" applyAlignment="1">
      <alignment horizontal="left" vertical="center"/>
    </xf>
    <xf numFmtId="174" fontId="0" fillId="0" borderId="30" xfId="56" applyNumberFormat="1" applyFont="1" applyBorder="1" applyAlignment="1">
      <alignment horizontal="left" vertical="center"/>
    </xf>
    <xf numFmtId="165" fontId="35" fillId="0" borderId="0" xfId="39" applyFont="1" applyFill="1" applyBorder="1" applyAlignment="1" applyProtection="1">
      <alignment horizontal="left" vertical="center" wrapText="1"/>
    </xf>
    <xf numFmtId="0" fontId="0" fillId="0" borderId="0" xfId="0" applyAlignment="1">
      <alignment horizontal="justify" wrapText="1"/>
    </xf>
    <xf numFmtId="0" fontId="0" fillId="0" borderId="14" xfId="50" applyFont="1" applyFill="1" applyBorder="1" applyAlignment="1">
      <alignment horizontal="right"/>
    </xf>
    <xf numFmtId="0" fontId="0" fillId="0" borderId="16" xfId="50" applyFont="1" applyFill="1" applyBorder="1" applyAlignment="1">
      <alignment horizontal="right"/>
    </xf>
    <xf numFmtId="0" fontId="0" fillId="0" borderId="15" xfId="50" applyFont="1" applyFill="1" applyBorder="1" applyAlignment="1">
      <alignment horizontal="right"/>
    </xf>
    <xf numFmtId="0" fontId="32" fillId="0" borderId="0" xfId="50" applyFont="1" applyFill="1" applyBorder="1" applyAlignment="1">
      <alignment horizontal="center"/>
    </xf>
    <xf numFmtId="0" fontId="35" fillId="0" borderId="20" xfId="50" applyFont="1" applyFill="1" applyBorder="1" applyAlignment="1">
      <alignment horizontal="center" vertical="center"/>
    </xf>
    <xf numFmtId="0" fontId="35" fillId="0" borderId="21" xfId="50" applyFont="1" applyFill="1" applyBorder="1" applyAlignment="1">
      <alignment horizontal="center" vertical="center"/>
    </xf>
    <xf numFmtId="165" fontId="35" fillId="0" borderId="20" xfId="51" applyFont="1" applyFill="1" applyBorder="1" applyAlignment="1" applyProtection="1">
      <alignment horizontal="center" vertical="center"/>
    </xf>
    <xf numFmtId="165" fontId="35" fillId="0" borderId="21" xfId="51" applyFont="1" applyFill="1" applyBorder="1" applyAlignment="1" applyProtection="1">
      <alignment horizontal="center" vertical="center"/>
    </xf>
    <xf numFmtId="0" fontId="35" fillId="0" borderId="14" xfId="50" applyFont="1" applyFill="1" applyBorder="1" applyAlignment="1">
      <alignment horizontal="center"/>
    </xf>
    <xf numFmtId="0" fontId="35" fillId="0" borderId="15" xfId="50" applyFont="1" applyFill="1" applyBorder="1" applyAlignment="1">
      <alignment horizontal="center"/>
    </xf>
    <xf numFmtId="49" fontId="41" fillId="0" borderId="0" xfId="0" applyNumberFormat="1" applyFont="1" applyBorder="1" applyAlignment="1">
      <alignment horizontal="left" wrapText="1"/>
    </xf>
    <xf numFmtId="0" fontId="23" fillId="0" borderId="0" xfId="0" applyFont="1" applyBorder="1" applyAlignment="1">
      <alignment horizontal="center"/>
    </xf>
    <xf numFmtId="0" fontId="35" fillId="0" borderId="13" xfId="0" applyFont="1" applyBorder="1" applyAlignment="1">
      <alignment horizontal="center" vertical="center"/>
    </xf>
    <xf numFmtId="10" fontId="32" fillId="16" borderId="16" xfId="0" applyNumberFormat="1" applyFont="1" applyFill="1" applyBorder="1" applyAlignment="1">
      <alignment horizontal="center" vertical="center"/>
    </xf>
    <xf numFmtId="0" fontId="33" fillId="0" borderId="0" xfId="35" applyNumberFormat="1" applyFont="1" applyFill="1" applyBorder="1" applyAlignment="1" applyProtection="1">
      <alignment horizontal="left" vertical="top" wrapText="1"/>
      <protection hidden="1"/>
    </xf>
    <xf numFmtId="0" fontId="36" fillId="16" borderId="10" xfId="0" applyFont="1" applyFill="1" applyBorder="1" applyAlignment="1">
      <alignment horizontal="center"/>
    </xf>
    <xf numFmtId="165" fontId="66" fillId="0" borderId="0" xfId="35" applyNumberFormat="1" applyFont="1" applyFill="1" applyBorder="1" applyAlignment="1" applyProtection="1">
      <alignment vertical="center"/>
      <protection hidden="1"/>
    </xf>
    <xf numFmtId="0" fontId="36" fillId="0" borderId="10" xfId="0" applyFont="1" applyBorder="1" applyAlignment="1">
      <alignment horizontal="center" vertical="center"/>
    </xf>
    <xf numFmtId="0" fontId="36" fillId="0" borderId="10" xfId="0" applyFont="1" applyBorder="1" applyAlignment="1">
      <alignment horizontal="left" vertical="center"/>
    </xf>
    <xf numFmtId="0" fontId="23" fillId="0" borderId="0" xfId="0" applyFont="1" applyBorder="1" applyAlignment="1">
      <alignment horizontal="center" vertical="center"/>
    </xf>
  </cellXfs>
  <cellStyles count="101">
    <cellStyle name="20% - Ênfase1" xfId="1" builtinId="30" customBuiltin="1"/>
    <cellStyle name="20% - Ênfase1 2" xfId="59"/>
    <cellStyle name="20% - Ênfase2" xfId="2" builtinId="34" customBuiltin="1"/>
    <cellStyle name="20% - Ênfase2 2" xfId="60"/>
    <cellStyle name="20% - Ênfase3" xfId="3" builtinId="38" customBuiltin="1"/>
    <cellStyle name="20% - Ênfase3 2" xfId="61"/>
    <cellStyle name="20% - Ênfase4" xfId="4" builtinId="42" customBuiltin="1"/>
    <cellStyle name="20% - Ênfase4 2" xfId="62"/>
    <cellStyle name="20% - Ênfase5" xfId="5" builtinId="46" customBuiltin="1"/>
    <cellStyle name="20% - Ênfase5 2" xfId="63"/>
    <cellStyle name="20% - Ênfase6" xfId="6" builtinId="50" customBuiltin="1"/>
    <cellStyle name="20% - Ênfase6 2" xfId="64"/>
    <cellStyle name="40% - Ênfase1" xfId="7" builtinId="31" customBuiltin="1"/>
    <cellStyle name="40% - Ênfase1 2" xfId="65"/>
    <cellStyle name="40% - Ênfase2" xfId="8" builtinId="35" customBuiltin="1"/>
    <cellStyle name="40% - Ênfase2 2" xfId="66"/>
    <cellStyle name="40% - Ênfase3" xfId="9" builtinId="39" customBuiltin="1"/>
    <cellStyle name="40% - Ênfase3 2" xfId="67"/>
    <cellStyle name="40% - Ênfase4" xfId="10" builtinId="43" customBuiltin="1"/>
    <cellStyle name="40% - Ênfase4 2" xfId="68"/>
    <cellStyle name="40% - Ênfase5" xfId="11" builtinId="47" customBuiltin="1"/>
    <cellStyle name="40% - Ênfase5 2" xfId="69"/>
    <cellStyle name="40% - Ênfase6" xfId="12" builtinId="51" customBuiltin="1"/>
    <cellStyle name="40% - Ênfase6 2" xfId="70"/>
    <cellStyle name="60% - Ênfase1" xfId="13" builtinId="32" customBuiltin="1"/>
    <cellStyle name="60% - Ênfase1 2" xfId="71"/>
    <cellStyle name="60% - Ênfase2" xfId="14" builtinId="36" customBuiltin="1"/>
    <cellStyle name="60% - Ênfase2 2" xfId="72"/>
    <cellStyle name="60% - Ênfase3" xfId="15" builtinId="40" customBuiltin="1"/>
    <cellStyle name="60% - Ênfase3 2" xfId="73"/>
    <cellStyle name="60% - Ênfase4" xfId="16" builtinId="44" customBuiltin="1"/>
    <cellStyle name="60% - Ênfase4 2" xfId="74"/>
    <cellStyle name="60% - Ênfase5" xfId="17" builtinId="48" customBuiltin="1"/>
    <cellStyle name="60% - Ênfase5 2" xfId="75"/>
    <cellStyle name="60% - Ênfase6" xfId="18" builtinId="52" customBuiltin="1"/>
    <cellStyle name="60% - Ênfase6 2" xfId="76"/>
    <cellStyle name="Bom" xfId="19" builtinId="26" customBuiltin="1"/>
    <cellStyle name="Bom 2" xfId="77"/>
    <cellStyle name="Cálculo" xfId="20" builtinId="22" customBuiltin="1"/>
    <cellStyle name="Cálculo 2" xfId="78"/>
    <cellStyle name="Célula de Verificação" xfId="21" builtinId="23" customBuiltin="1"/>
    <cellStyle name="Célula de Verificação 2" xfId="79"/>
    <cellStyle name="Célula Vinculada" xfId="22" builtinId="24" customBuiltin="1"/>
    <cellStyle name="Célula Vinculada 2" xfId="80"/>
    <cellStyle name="Ênfase1" xfId="23" builtinId="29" customBuiltin="1"/>
    <cellStyle name="Ênfase1 2" xfId="81"/>
    <cellStyle name="Ênfase2" xfId="24" builtinId="33" customBuiltin="1"/>
    <cellStyle name="Ênfase2 2" xfId="82"/>
    <cellStyle name="Ênfase3" xfId="25" builtinId="37" customBuiltin="1"/>
    <cellStyle name="Ênfase3 2" xfId="83"/>
    <cellStyle name="Ênfase4" xfId="26" builtinId="41" customBuiltin="1"/>
    <cellStyle name="Ênfase4 2" xfId="84"/>
    <cellStyle name="Ênfase5" xfId="27" builtinId="45" customBuiltin="1"/>
    <cellStyle name="Ênfase5 2" xfId="85"/>
    <cellStyle name="Ênfase6" xfId="28" builtinId="49" customBuiltin="1"/>
    <cellStyle name="Ênfase6 2" xfId="86"/>
    <cellStyle name="Entrada" xfId="29" builtinId="20" customBuiltin="1"/>
    <cellStyle name="Entrada 2" xfId="87"/>
    <cellStyle name="Incorreto" xfId="30" builtinId="27" customBuiltin="1"/>
    <cellStyle name="Incorreto 2" xfId="88"/>
    <cellStyle name="Neutra" xfId="31" builtinId="28" customBuiltin="1"/>
    <cellStyle name="Neutra 2" xfId="89"/>
    <cellStyle name="Normal" xfId="0" builtinId="0"/>
    <cellStyle name="Normal 2" xfId="32"/>
    <cellStyle name="Normal 2 2" xfId="55"/>
    <cellStyle name="Normal 3" xfId="52"/>
    <cellStyle name="Normal 3 2" xfId="58"/>
    <cellStyle name="Normal 4" xfId="57"/>
    <cellStyle name="Normal_Construction Assemblies A-E" xfId="33"/>
    <cellStyle name="Normal_CPU - Inst Canteiro - Mobilizacao - Desmobilizacao" xfId="56"/>
    <cellStyle name="Normal_Det. Adm. Local-4aLicitação" xfId="50"/>
    <cellStyle name="Normal_ORÇAMENTO DE SERVIÇO" xfId="34"/>
    <cellStyle name="Normal_orçcomp" xfId="35"/>
    <cellStyle name="Normal_RESUMO REDE DE DISTRIBUIÇÃO" xfId="36"/>
    <cellStyle name="Nota" xfId="37" builtinId="10" customBuiltin="1"/>
    <cellStyle name="Nota 2" xfId="90"/>
    <cellStyle name="Porcentagem" xfId="49" builtinId="5"/>
    <cellStyle name="Porcentagem 2" xfId="54"/>
    <cellStyle name="Porcentagem 2 2" xfId="100"/>
    <cellStyle name="Saída" xfId="38" builtinId="21" customBuiltin="1"/>
    <cellStyle name="Saída 2" xfId="91"/>
    <cellStyle name="Separador de milhares 10" xfId="40"/>
    <cellStyle name="Separador de milhares_Det. Adm. Local-4aLicitação" xfId="51"/>
    <cellStyle name="Texto de Aviso" xfId="41" builtinId="11" customBuiltin="1"/>
    <cellStyle name="Texto de Aviso 2" xfId="93"/>
    <cellStyle name="Texto Explicativo" xfId="42" builtinId="53" customBuiltin="1"/>
    <cellStyle name="Texto Explicativo 2" xfId="94"/>
    <cellStyle name="Título 1" xfId="43" builtinId="16" customBuiltin="1"/>
    <cellStyle name="Título 1 2" xfId="95"/>
    <cellStyle name="Título 2" xfId="44" builtinId="17" customBuiltin="1"/>
    <cellStyle name="Título 2 2" xfId="96"/>
    <cellStyle name="Título 3" xfId="45" builtinId="18" customBuiltin="1"/>
    <cellStyle name="Título 3 2" xfId="97"/>
    <cellStyle name="Título 4" xfId="46" builtinId="19" customBuiltin="1"/>
    <cellStyle name="Título 4 2" xfId="98"/>
    <cellStyle name="Título 5" xfId="47"/>
    <cellStyle name="Total" xfId="48" builtinId="25" customBuiltin="1"/>
    <cellStyle name="Total 2" xfId="99"/>
    <cellStyle name="Vírgula" xfId="39" builtinId="3"/>
    <cellStyle name="Vírgula 2" xfId="53"/>
    <cellStyle name="Vírgula 2 2" xfId="9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3.jpeg"/></Relationships>
</file>

<file path=xl/drawings/_rels/drawing5.xml.rels><?xml version="1.0" encoding="UTF-8" standalone="yes"?>
<Relationships xmlns="http://schemas.openxmlformats.org/package/2006/relationships"><Relationship Id="rId1" Type="http://schemas.openxmlformats.org/officeDocument/2006/relationships/image" Target="../media/image3.jpeg"/></Relationships>
</file>

<file path=xl/drawings/_rels/drawing6.xml.rels><?xml version="1.0" encoding="UTF-8" standalone="yes"?>
<Relationships xmlns="http://schemas.openxmlformats.org/package/2006/relationships"><Relationship Id="rId1" Type="http://schemas.openxmlformats.org/officeDocument/2006/relationships/image" Target="../media/image3.jpeg"/></Relationships>
</file>

<file path=xl/drawings/_rels/vmlDrawing1.vml.rels><?xml version="1.0" encoding="UTF-8" standalone="yes"?>
<Relationships xmlns="http://schemas.openxmlformats.org/package/2006/relationships"><Relationship Id="rId1" Type="http://schemas.openxmlformats.org/officeDocument/2006/relationships/image" Target="../media/image2.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twoCellAnchor>
    <xdr:from>
      <xdr:col>0</xdr:col>
      <xdr:colOff>35969</xdr:colOff>
      <xdr:row>0</xdr:row>
      <xdr:rowOff>32639</xdr:rowOff>
    </xdr:from>
    <xdr:to>
      <xdr:col>1</xdr:col>
      <xdr:colOff>776655</xdr:colOff>
      <xdr:row>3</xdr:row>
      <xdr:rowOff>109904</xdr:rowOff>
    </xdr:to>
    <xdr:pic>
      <xdr:nvPicPr>
        <xdr:cNvPr id="4" name="Picture 1"/>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5969" y="32639"/>
          <a:ext cx="1407436" cy="420165"/>
        </a:xfrm>
        <a:prstGeom prst="rect">
          <a:avLst/>
        </a:prstGeom>
        <a:noFill/>
        <a:ln>
          <a:noFill/>
        </a:ln>
        <a:effectLst/>
        <a:extLst>
          <a:ext uri="{909E8E84-426E-40DD-AFC4-6F175D3DCCD1}">
            <a14:hiddenFill xmlns:a14="http://schemas.microsoft.com/office/drawing/2010/main">
              <a:blipFill dpi="0" rotWithShape="0">
                <a:blip xmlns:r="http://schemas.openxmlformats.org/officeDocument/2006/relationships"/>
                <a:srcRect/>
                <a:stretch>
                  <a:fillRect/>
                </a:stretch>
              </a:blipFill>
            </a14:hiddenFill>
          </a:ext>
          <a:ext uri="{91240B29-F687-4F45-9708-019B960494DF}">
            <a14:hiddenLine xmlns:a14="http://schemas.microsoft.com/office/drawing/2010/main" w="9525">
              <a:solidFill>
                <a:srgbClr val="3465AF"/>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35969</xdr:colOff>
      <xdr:row>0</xdr:row>
      <xdr:rowOff>32639</xdr:rowOff>
    </xdr:from>
    <xdr:to>
      <xdr:col>1</xdr:col>
      <xdr:colOff>776655</xdr:colOff>
      <xdr:row>3</xdr:row>
      <xdr:rowOff>109904</xdr:rowOff>
    </xdr:to>
    <xdr:pic>
      <xdr:nvPicPr>
        <xdr:cNvPr id="2" name="Picture 1"/>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5969" y="32639"/>
          <a:ext cx="1302661" cy="420165"/>
        </a:xfrm>
        <a:prstGeom prst="rect">
          <a:avLst/>
        </a:prstGeom>
        <a:noFill/>
        <a:ln>
          <a:noFill/>
        </a:ln>
        <a:effectLst/>
        <a:extLst>
          <a:ext uri="{909E8E84-426E-40DD-AFC4-6F175D3DCCD1}">
            <a14:hiddenFill xmlns:a14="http://schemas.microsoft.com/office/drawing/2010/main">
              <a:blipFill dpi="0" rotWithShape="0">
                <a:blip xmlns:r="http://schemas.openxmlformats.org/officeDocument/2006/relationships"/>
                <a:srcRect/>
                <a:stretch>
                  <a:fillRect/>
                </a:stretch>
              </a:blipFill>
            </a14:hiddenFill>
          </a:ext>
          <a:ext uri="{91240B29-F687-4F45-9708-019B960494DF}">
            <a14:hiddenLine xmlns:a14="http://schemas.microsoft.com/office/drawing/2010/main" w="9525">
              <a:solidFill>
                <a:srgbClr val="3465AF"/>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pic>
    <xdr:clientData/>
  </xdr:twoCellAnchor>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0</xdr:col>
          <xdr:colOff>38100</xdr:colOff>
          <xdr:row>0</xdr:row>
          <xdr:rowOff>85725</xdr:rowOff>
        </xdr:from>
        <xdr:to>
          <xdr:col>1</xdr:col>
          <xdr:colOff>1400175</xdr:colOff>
          <xdr:row>3</xdr:row>
          <xdr:rowOff>104775</xdr:rowOff>
        </xdr:to>
        <xdr:sp macro="" textlink="">
          <xdr:nvSpPr>
            <xdr:cNvPr id="2049" name="Picture 1" hidden="1">
              <a:extLst>
                <a:ext uri="{63B3BB69-23CF-44E3-9099-C40C66FF867C}">
                  <a14:compatExt spid="_x0000_s2049"/>
                </a:ext>
              </a:extLst>
            </xdr:cNvPr>
            <xdr:cNvSpPr/>
          </xdr:nvSpPr>
          <xdr:spPr>
            <a:xfrm>
              <a:off x="0" y="0"/>
              <a:ext cx="0" cy="0"/>
            </a:xfrm>
            <a:prstGeom prst="rect">
              <a:avLst/>
            </a:prstGeom>
          </xdr:spPr>
        </xdr:sp>
        <xdr:clientData/>
      </xdr:twoCellAnchor>
    </mc:Choice>
    <mc:Fallback/>
  </mc:AlternateContent>
</xdr:wsDr>
</file>

<file path=xl/drawings/drawing4.xml><?xml version="1.0" encoding="utf-8"?>
<xdr:wsDr xmlns:xdr="http://schemas.openxmlformats.org/drawingml/2006/spreadsheetDrawing" xmlns:a="http://schemas.openxmlformats.org/drawingml/2006/main">
  <xdr:twoCellAnchor>
    <xdr:from>
      <xdr:col>0</xdr:col>
      <xdr:colOff>104775</xdr:colOff>
      <xdr:row>0</xdr:row>
      <xdr:rowOff>38100</xdr:rowOff>
    </xdr:from>
    <xdr:to>
      <xdr:col>1</xdr:col>
      <xdr:colOff>733424</xdr:colOff>
      <xdr:row>3</xdr:row>
      <xdr:rowOff>123825</xdr:rowOff>
    </xdr:to>
    <xdr:pic>
      <xdr:nvPicPr>
        <xdr:cNvPr id="3" name="Picture 1"/>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4775" y="38100"/>
          <a:ext cx="1238249" cy="542925"/>
        </a:xfrm>
        <a:prstGeom prst="rect">
          <a:avLst/>
        </a:prstGeom>
        <a:noFill/>
        <a:ln>
          <a:noFill/>
        </a:ln>
        <a:effectLst/>
        <a:extLst>
          <a:ext uri="{909E8E84-426E-40DD-AFC4-6F175D3DCCD1}">
            <a14:hiddenFill xmlns:a14="http://schemas.microsoft.com/office/drawing/2010/main">
              <a:blipFill dpi="0" rotWithShape="0">
                <a:blip xmlns:r="http://schemas.openxmlformats.org/officeDocument/2006/relationships"/>
                <a:srcRect/>
                <a:stretch>
                  <a:fillRect/>
                </a:stretch>
              </a:blipFill>
            </a14:hiddenFill>
          </a:ext>
          <a:ext uri="{91240B29-F687-4F45-9708-019B960494DF}">
            <a14:hiddenLine xmlns:a14="http://schemas.microsoft.com/office/drawing/2010/main" w="9525">
              <a:solidFill>
                <a:srgbClr val="00000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pic>
    <xdr:clientData/>
  </xdr:twoCellAnchor>
</xdr:wsDr>
</file>

<file path=xl/drawings/drawing5.xml><?xml version="1.0" encoding="utf-8"?>
<xdr:wsDr xmlns:xdr="http://schemas.openxmlformats.org/drawingml/2006/spreadsheetDrawing" xmlns:a="http://schemas.openxmlformats.org/drawingml/2006/main">
  <xdr:twoCellAnchor>
    <xdr:from>
      <xdr:col>0</xdr:col>
      <xdr:colOff>104776</xdr:colOff>
      <xdr:row>0</xdr:row>
      <xdr:rowOff>38100</xdr:rowOff>
    </xdr:from>
    <xdr:to>
      <xdr:col>1</xdr:col>
      <xdr:colOff>352426</xdr:colOff>
      <xdr:row>3</xdr:row>
      <xdr:rowOff>123825</xdr:rowOff>
    </xdr:to>
    <xdr:pic>
      <xdr:nvPicPr>
        <xdr:cNvPr id="3" name="Picture 1"/>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4776" y="38100"/>
          <a:ext cx="1314450" cy="542925"/>
        </a:xfrm>
        <a:prstGeom prst="rect">
          <a:avLst/>
        </a:prstGeom>
        <a:noFill/>
        <a:ln>
          <a:noFill/>
        </a:ln>
        <a:effectLst/>
        <a:extLst>
          <a:ext uri="{909E8E84-426E-40DD-AFC4-6F175D3DCCD1}">
            <a14:hiddenFill xmlns:a14="http://schemas.microsoft.com/office/drawing/2010/main">
              <a:blipFill dpi="0" rotWithShape="0">
                <a:blip xmlns:r="http://schemas.openxmlformats.org/officeDocument/2006/relationships"/>
                <a:srcRect/>
                <a:stretch>
                  <a:fillRect/>
                </a:stretch>
              </a:blipFill>
            </a14:hiddenFill>
          </a:ext>
          <a:ext uri="{91240B29-F687-4F45-9708-019B960494DF}">
            <a14:hiddenLine xmlns:a14="http://schemas.microsoft.com/office/drawing/2010/main" w="9525">
              <a:solidFill>
                <a:srgbClr val="00000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pic>
    <xdr:clientData/>
  </xdr:twoCellAnchor>
</xdr:wsDr>
</file>

<file path=xl/drawings/drawing6.xml><?xml version="1.0" encoding="utf-8"?>
<xdr:wsDr xmlns:xdr="http://schemas.openxmlformats.org/drawingml/2006/spreadsheetDrawing" xmlns:a="http://schemas.openxmlformats.org/drawingml/2006/main">
  <xdr:twoCellAnchor>
    <xdr:from>
      <xdr:col>0</xdr:col>
      <xdr:colOff>104776</xdr:colOff>
      <xdr:row>0</xdr:row>
      <xdr:rowOff>38100</xdr:rowOff>
    </xdr:from>
    <xdr:to>
      <xdr:col>1</xdr:col>
      <xdr:colOff>352426</xdr:colOff>
      <xdr:row>3</xdr:row>
      <xdr:rowOff>123825</xdr:rowOff>
    </xdr:to>
    <xdr:pic>
      <xdr:nvPicPr>
        <xdr:cNvPr id="3" name="Picture 1"/>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4776" y="38100"/>
          <a:ext cx="1314450" cy="542925"/>
        </a:xfrm>
        <a:prstGeom prst="rect">
          <a:avLst/>
        </a:prstGeom>
        <a:noFill/>
        <a:ln>
          <a:noFill/>
        </a:ln>
        <a:effectLst/>
        <a:extLst>
          <a:ext uri="{909E8E84-426E-40DD-AFC4-6F175D3DCCD1}">
            <a14:hiddenFill xmlns:a14="http://schemas.microsoft.com/office/drawing/2010/main">
              <a:blipFill dpi="0" rotWithShape="0">
                <a:blip xmlns:r="http://schemas.openxmlformats.org/officeDocument/2006/relationships"/>
                <a:srcRect/>
                <a:stretch>
                  <a:fillRect/>
                </a:stretch>
              </a:blipFill>
            </a14:hiddenFill>
          </a:ext>
          <a:ext uri="{91240B29-F687-4F45-9708-019B960494DF}">
            <a14:hiddenLine xmlns:a14="http://schemas.microsoft.com/office/drawing/2010/main" w="9525">
              <a:solidFill>
                <a:srgbClr val="00000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pic>
    <xdr:clientData/>
  </xdr:twoCellAnchor>
</xdr:wsDr>
</file>

<file path=xl/drawings/drawing7.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0</xdr:col>
          <xdr:colOff>57150</xdr:colOff>
          <xdr:row>0</xdr:row>
          <xdr:rowOff>66675</xdr:rowOff>
        </xdr:from>
        <xdr:to>
          <xdr:col>1</xdr:col>
          <xdr:colOff>723900</xdr:colOff>
          <xdr:row>3</xdr:row>
          <xdr:rowOff>142875</xdr:rowOff>
        </xdr:to>
        <xdr:sp macro="" textlink="">
          <xdr:nvSpPr>
            <xdr:cNvPr id="14338" name="Picture 1" hidden="1">
              <a:extLst>
                <a:ext uri="{63B3BB69-23CF-44E3-9099-C40C66FF867C}">
                  <a14:compatExt spid="_x0000_s14338"/>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Escritório">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3.xml"/><Relationship Id="rId1" Type="http://schemas.openxmlformats.org/officeDocument/2006/relationships/printerSettings" Target="../printerSettings/printerSettings3.bin"/><Relationship Id="rId5" Type="http://schemas.openxmlformats.org/officeDocument/2006/relationships/image" Target="../media/image2.emf"/><Relationship Id="rId4" Type="http://schemas.openxmlformats.org/officeDocument/2006/relationships/oleObject" Target="../embeddings/oleObject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7.xml"/><Relationship Id="rId1" Type="http://schemas.openxmlformats.org/officeDocument/2006/relationships/printerSettings" Target="../printerSettings/printerSettings8.bin"/><Relationship Id="rId5" Type="http://schemas.openxmlformats.org/officeDocument/2006/relationships/image" Target="../media/image2.emf"/><Relationship Id="rId4" Type="http://schemas.openxmlformats.org/officeDocument/2006/relationships/oleObject" Target="../embeddings/oleObject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58"/>
  <sheetViews>
    <sheetView tabSelected="1" topLeftCell="A154" zoomScale="95" zoomScaleNormal="95" workbookViewId="0">
      <selection activeCell="D18" sqref="D18:D156"/>
    </sheetView>
  </sheetViews>
  <sheetFormatPr defaultRowHeight="16.5" customHeight="1"/>
  <cols>
    <col min="1" max="1" width="8.42578125" style="131" customWidth="1"/>
    <col min="2" max="2" width="42.7109375" style="127" customWidth="1"/>
    <col min="3" max="3" width="6.28515625" style="132" customWidth="1"/>
    <col min="4" max="4" width="8" style="128" customWidth="1"/>
    <col min="5" max="5" width="12" style="129" customWidth="1"/>
    <col min="6" max="6" width="7.7109375" style="133" customWidth="1"/>
    <col min="7" max="7" width="9.42578125" style="130" hidden="1" customWidth="1"/>
    <col min="8" max="8" width="10.85546875" style="31" customWidth="1"/>
    <col min="9" max="9" width="11.140625" style="31" customWidth="1"/>
    <col min="10" max="10" width="10.28515625" style="283" bestFit="1" customWidth="1"/>
    <col min="11" max="255" width="9.140625" style="132"/>
    <col min="256" max="256" width="8.42578125" style="132" customWidth="1"/>
    <col min="257" max="257" width="53.28515625" style="132" customWidth="1"/>
    <col min="258" max="258" width="8.42578125" style="132" customWidth="1"/>
    <col min="259" max="259" width="11.5703125" style="132" customWidth="1"/>
    <col min="260" max="260" width="15.85546875" style="132" customWidth="1"/>
    <col min="261" max="262" width="15.42578125" style="132" customWidth="1"/>
    <col min="263" max="263" width="12.5703125" style="132" customWidth="1"/>
    <col min="264" max="264" width="12.7109375" style="132" customWidth="1"/>
    <col min="265" max="265" width="14.42578125" style="132" customWidth="1"/>
    <col min="266" max="511" width="9.140625" style="132"/>
    <col min="512" max="512" width="8.42578125" style="132" customWidth="1"/>
    <col min="513" max="513" width="53.28515625" style="132" customWidth="1"/>
    <col min="514" max="514" width="8.42578125" style="132" customWidth="1"/>
    <col min="515" max="515" width="11.5703125" style="132" customWidth="1"/>
    <col min="516" max="516" width="15.85546875" style="132" customWidth="1"/>
    <col min="517" max="518" width="15.42578125" style="132" customWidth="1"/>
    <col min="519" max="519" width="12.5703125" style="132" customWidth="1"/>
    <col min="520" max="520" width="12.7109375" style="132" customWidth="1"/>
    <col min="521" max="521" width="14.42578125" style="132" customWidth="1"/>
    <col min="522" max="767" width="9.140625" style="132"/>
    <col min="768" max="768" width="8.42578125" style="132" customWidth="1"/>
    <col min="769" max="769" width="53.28515625" style="132" customWidth="1"/>
    <col min="770" max="770" width="8.42578125" style="132" customWidth="1"/>
    <col min="771" max="771" width="11.5703125" style="132" customWidth="1"/>
    <col min="772" max="772" width="15.85546875" style="132" customWidth="1"/>
    <col min="773" max="774" width="15.42578125" style="132" customWidth="1"/>
    <col min="775" max="775" width="12.5703125" style="132" customWidth="1"/>
    <col min="776" max="776" width="12.7109375" style="132" customWidth="1"/>
    <col min="777" max="777" width="14.42578125" style="132" customWidth="1"/>
    <col min="778" max="1023" width="9.140625" style="132"/>
    <col min="1024" max="1024" width="8.42578125" style="132" customWidth="1"/>
    <col min="1025" max="1025" width="53.28515625" style="132" customWidth="1"/>
    <col min="1026" max="1026" width="8.42578125" style="132" customWidth="1"/>
    <col min="1027" max="1027" width="11.5703125" style="132" customWidth="1"/>
    <col min="1028" max="1028" width="15.85546875" style="132" customWidth="1"/>
    <col min="1029" max="1030" width="15.42578125" style="132" customWidth="1"/>
    <col min="1031" max="1031" width="12.5703125" style="132" customWidth="1"/>
    <col min="1032" max="1032" width="12.7109375" style="132" customWidth="1"/>
    <col min="1033" max="1033" width="14.42578125" style="132" customWidth="1"/>
    <col min="1034" max="1279" width="9.140625" style="132"/>
    <col min="1280" max="1280" width="8.42578125" style="132" customWidth="1"/>
    <col min="1281" max="1281" width="53.28515625" style="132" customWidth="1"/>
    <col min="1282" max="1282" width="8.42578125" style="132" customWidth="1"/>
    <col min="1283" max="1283" width="11.5703125" style="132" customWidth="1"/>
    <col min="1284" max="1284" width="15.85546875" style="132" customWidth="1"/>
    <col min="1285" max="1286" width="15.42578125" style="132" customWidth="1"/>
    <col min="1287" max="1287" width="12.5703125" style="132" customWidth="1"/>
    <col min="1288" max="1288" width="12.7109375" style="132" customWidth="1"/>
    <col min="1289" max="1289" width="14.42578125" style="132" customWidth="1"/>
    <col min="1290" max="1535" width="9.140625" style="132"/>
    <col min="1536" max="1536" width="8.42578125" style="132" customWidth="1"/>
    <col min="1537" max="1537" width="53.28515625" style="132" customWidth="1"/>
    <col min="1538" max="1538" width="8.42578125" style="132" customWidth="1"/>
    <col min="1539" max="1539" width="11.5703125" style="132" customWidth="1"/>
    <col min="1540" max="1540" width="15.85546875" style="132" customWidth="1"/>
    <col min="1541" max="1542" width="15.42578125" style="132" customWidth="1"/>
    <col min="1543" max="1543" width="12.5703125" style="132" customWidth="1"/>
    <col min="1544" max="1544" width="12.7109375" style="132" customWidth="1"/>
    <col min="1545" max="1545" width="14.42578125" style="132" customWidth="1"/>
    <col min="1546" max="1791" width="9.140625" style="132"/>
    <col min="1792" max="1792" width="8.42578125" style="132" customWidth="1"/>
    <col min="1793" max="1793" width="53.28515625" style="132" customWidth="1"/>
    <col min="1794" max="1794" width="8.42578125" style="132" customWidth="1"/>
    <col min="1795" max="1795" width="11.5703125" style="132" customWidth="1"/>
    <col min="1796" max="1796" width="15.85546875" style="132" customWidth="1"/>
    <col min="1797" max="1798" width="15.42578125" style="132" customWidth="1"/>
    <col min="1799" max="1799" width="12.5703125" style="132" customWidth="1"/>
    <col min="1800" max="1800" width="12.7109375" style="132" customWidth="1"/>
    <col min="1801" max="1801" width="14.42578125" style="132" customWidth="1"/>
    <col min="1802" max="2047" width="9.140625" style="132"/>
    <col min="2048" max="2048" width="8.42578125" style="132" customWidth="1"/>
    <col min="2049" max="2049" width="53.28515625" style="132" customWidth="1"/>
    <col min="2050" max="2050" width="8.42578125" style="132" customWidth="1"/>
    <col min="2051" max="2051" width="11.5703125" style="132" customWidth="1"/>
    <col min="2052" max="2052" width="15.85546875" style="132" customWidth="1"/>
    <col min="2053" max="2054" width="15.42578125" style="132" customWidth="1"/>
    <col min="2055" max="2055" width="12.5703125" style="132" customWidth="1"/>
    <col min="2056" max="2056" width="12.7109375" style="132" customWidth="1"/>
    <col min="2057" max="2057" width="14.42578125" style="132" customWidth="1"/>
    <col min="2058" max="2303" width="9.140625" style="132"/>
    <col min="2304" max="2304" width="8.42578125" style="132" customWidth="1"/>
    <col min="2305" max="2305" width="53.28515625" style="132" customWidth="1"/>
    <col min="2306" max="2306" width="8.42578125" style="132" customWidth="1"/>
    <col min="2307" max="2307" width="11.5703125" style="132" customWidth="1"/>
    <col min="2308" max="2308" width="15.85546875" style="132" customWidth="1"/>
    <col min="2309" max="2310" width="15.42578125" style="132" customWidth="1"/>
    <col min="2311" max="2311" width="12.5703125" style="132" customWidth="1"/>
    <col min="2312" max="2312" width="12.7109375" style="132" customWidth="1"/>
    <col min="2313" max="2313" width="14.42578125" style="132" customWidth="1"/>
    <col min="2314" max="2559" width="9.140625" style="132"/>
    <col min="2560" max="2560" width="8.42578125" style="132" customWidth="1"/>
    <col min="2561" max="2561" width="53.28515625" style="132" customWidth="1"/>
    <col min="2562" max="2562" width="8.42578125" style="132" customWidth="1"/>
    <col min="2563" max="2563" width="11.5703125" style="132" customWidth="1"/>
    <col min="2564" max="2564" width="15.85546875" style="132" customWidth="1"/>
    <col min="2565" max="2566" width="15.42578125" style="132" customWidth="1"/>
    <col min="2567" max="2567" width="12.5703125" style="132" customWidth="1"/>
    <col min="2568" max="2568" width="12.7109375" style="132" customWidth="1"/>
    <col min="2569" max="2569" width="14.42578125" style="132" customWidth="1"/>
    <col min="2570" max="2815" width="9.140625" style="132"/>
    <col min="2816" max="2816" width="8.42578125" style="132" customWidth="1"/>
    <col min="2817" max="2817" width="53.28515625" style="132" customWidth="1"/>
    <col min="2818" max="2818" width="8.42578125" style="132" customWidth="1"/>
    <col min="2819" max="2819" width="11.5703125" style="132" customWidth="1"/>
    <col min="2820" max="2820" width="15.85546875" style="132" customWidth="1"/>
    <col min="2821" max="2822" width="15.42578125" style="132" customWidth="1"/>
    <col min="2823" max="2823" width="12.5703125" style="132" customWidth="1"/>
    <col min="2824" max="2824" width="12.7109375" style="132" customWidth="1"/>
    <col min="2825" max="2825" width="14.42578125" style="132" customWidth="1"/>
    <col min="2826" max="3071" width="9.140625" style="132"/>
    <col min="3072" max="3072" width="8.42578125" style="132" customWidth="1"/>
    <col min="3073" max="3073" width="53.28515625" style="132" customWidth="1"/>
    <col min="3074" max="3074" width="8.42578125" style="132" customWidth="1"/>
    <col min="3075" max="3075" width="11.5703125" style="132" customWidth="1"/>
    <col min="3076" max="3076" width="15.85546875" style="132" customWidth="1"/>
    <col min="3077" max="3078" width="15.42578125" style="132" customWidth="1"/>
    <col min="3079" max="3079" width="12.5703125" style="132" customWidth="1"/>
    <col min="3080" max="3080" width="12.7109375" style="132" customWidth="1"/>
    <col min="3081" max="3081" width="14.42578125" style="132" customWidth="1"/>
    <col min="3082" max="3327" width="9.140625" style="132"/>
    <col min="3328" max="3328" width="8.42578125" style="132" customWidth="1"/>
    <col min="3329" max="3329" width="53.28515625" style="132" customWidth="1"/>
    <col min="3330" max="3330" width="8.42578125" style="132" customWidth="1"/>
    <col min="3331" max="3331" width="11.5703125" style="132" customWidth="1"/>
    <col min="3332" max="3332" width="15.85546875" style="132" customWidth="1"/>
    <col min="3333" max="3334" width="15.42578125" style="132" customWidth="1"/>
    <col min="3335" max="3335" width="12.5703125" style="132" customWidth="1"/>
    <col min="3336" max="3336" width="12.7109375" style="132" customWidth="1"/>
    <col min="3337" max="3337" width="14.42578125" style="132" customWidth="1"/>
    <col min="3338" max="3583" width="9.140625" style="132"/>
    <col min="3584" max="3584" width="8.42578125" style="132" customWidth="1"/>
    <col min="3585" max="3585" width="53.28515625" style="132" customWidth="1"/>
    <col min="3586" max="3586" width="8.42578125" style="132" customWidth="1"/>
    <col min="3587" max="3587" width="11.5703125" style="132" customWidth="1"/>
    <col min="3588" max="3588" width="15.85546875" style="132" customWidth="1"/>
    <col min="3589" max="3590" width="15.42578125" style="132" customWidth="1"/>
    <col min="3591" max="3591" width="12.5703125" style="132" customWidth="1"/>
    <col min="3592" max="3592" width="12.7109375" style="132" customWidth="1"/>
    <col min="3593" max="3593" width="14.42578125" style="132" customWidth="1"/>
    <col min="3594" max="3839" width="9.140625" style="132"/>
    <col min="3840" max="3840" width="8.42578125" style="132" customWidth="1"/>
    <col min="3841" max="3841" width="53.28515625" style="132" customWidth="1"/>
    <col min="3842" max="3842" width="8.42578125" style="132" customWidth="1"/>
    <col min="3843" max="3843" width="11.5703125" style="132" customWidth="1"/>
    <col min="3844" max="3844" width="15.85546875" style="132" customWidth="1"/>
    <col min="3845" max="3846" width="15.42578125" style="132" customWidth="1"/>
    <col min="3847" max="3847" width="12.5703125" style="132" customWidth="1"/>
    <col min="3848" max="3848" width="12.7109375" style="132" customWidth="1"/>
    <col min="3849" max="3849" width="14.42578125" style="132" customWidth="1"/>
    <col min="3850" max="4095" width="9.140625" style="132"/>
    <col min="4096" max="4096" width="8.42578125" style="132" customWidth="1"/>
    <col min="4097" max="4097" width="53.28515625" style="132" customWidth="1"/>
    <col min="4098" max="4098" width="8.42578125" style="132" customWidth="1"/>
    <col min="4099" max="4099" width="11.5703125" style="132" customWidth="1"/>
    <col min="4100" max="4100" width="15.85546875" style="132" customWidth="1"/>
    <col min="4101" max="4102" width="15.42578125" style="132" customWidth="1"/>
    <col min="4103" max="4103" width="12.5703125" style="132" customWidth="1"/>
    <col min="4104" max="4104" width="12.7109375" style="132" customWidth="1"/>
    <col min="4105" max="4105" width="14.42578125" style="132" customWidth="1"/>
    <col min="4106" max="4351" width="9.140625" style="132"/>
    <col min="4352" max="4352" width="8.42578125" style="132" customWidth="1"/>
    <col min="4353" max="4353" width="53.28515625" style="132" customWidth="1"/>
    <col min="4354" max="4354" width="8.42578125" style="132" customWidth="1"/>
    <col min="4355" max="4355" width="11.5703125" style="132" customWidth="1"/>
    <col min="4356" max="4356" width="15.85546875" style="132" customWidth="1"/>
    <col min="4357" max="4358" width="15.42578125" style="132" customWidth="1"/>
    <col min="4359" max="4359" width="12.5703125" style="132" customWidth="1"/>
    <col min="4360" max="4360" width="12.7109375" style="132" customWidth="1"/>
    <col min="4361" max="4361" width="14.42578125" style="132" customWidth="1"/>
    <col min="4362" max="4607" width="9.140625" style="132"/>
    <col min="4608" max="4608" width="8.42578125" style="132" customWidth="1"/>
    <col min="4609" max="4609" width="53.28515625" style="132" customWidth="1"/>
    <col min="4610" max="4610" width="8.42578125" style="132" customWidth="1"/>
    <col min="4611" max="4611" width="11.5703125" style="132" customWidth="1"/>
    <col min="4612" max="4612" width="15.85546875" style="132" customWidth="1"/>
    <col min="4613" max="4614" width="15.42578125" style="132" customWidth="1"/>
    <col min="4615" max="4615" width="12.5703125" style="132" customWidth="1"/>
    <col min="4616" max="4616" width="12.7109375" style="132" customWidth="1"/>
    <col min="4617" max="4617" width="14.42578125" style="132" customWidth="1"/>
    <col min="4618" max="4863" width="9.140625" style="132"/>
    <col min="4864" max="4864" width="8.42578125" style="132" customWidth="1"/>
    <col min="4865" max="4865" width="53.28515625" style="132" customWidth="1"/>
    <col min="4866" max="4866" width="8.42578125" style="132" customWidth="1"/>
    <col min="4867" max="4867" width="11.5703125" style="132" customWidth="1"/>
    <col min="4868" max="4868" width="15.85546875" style="132" customWidth="1"/>
    <col min="4869" max="4870" width="15.42578125" style="132" customWidth="1"/>
    <col min="4871" max="4871" width="12.5703125" style="132" customWidth="1"/>
    <col min="4872" max="4872" width="12.7109375" style="132" customWidth="1"/>
    <col min="4873" max="4873" width="14.42578125" style="132" customWidth="1"/>
    <col min="4874" max="5119" width="9.140625" style="132"/>
    <col min="5120" max="5120" width="8.42578125" style="132" customWidth="1"/>
    <col min="5121" max="5121" width="53.28515625" style="132" customWidth="1"/>
    <col min="5122" max="5122" width="8.42578125" style="132" customWidth="1"/>
    <col min="5123" max="5123" width="11.5703125" style="132" customWidth="1"/>
    <col min="5124" max="5124" width="15.85546875" style="132" customWidth="1"/>
    <col min="5125" max="5126" width="15.42578125" style="132" customWidth="1"/>
    <col min="5127" max="5127" width="12.5703125" style="132" customWidth="1"/>
    <col min="5128" max="5128" width="12.7109375" style="132" customWidth="1"/>
    <col min="5129" max="5129" width="14.42578125" style="132" customWidth="1"/>
    <col min="5130" max="5375" width="9.140625" style="132"/>
    <col min="5376" max="5376" width="8.42578125" style="132" customWidth="1"/>
    <col min="5377" max="5377" width="53.28515625" style="132" customWidth="1"/>
    <col min="5378" max="5378" width="8.42578125" style="132" customWidth="1"/>
    <col min="5379" max="5379" width="11.5703125" style="132" customWidth="1"/>
    <col min="5380" max="5380" width="15.85546875" style="132" customWidth="1"/>
    <col min="5381" max="5382" width="15.42578125" style="132" customWidth="1"/>
    <col min="5383" max="5383" width="12.5703125" style="132" customWidth="1"/>
    <col min="5384" max="5384" width="12.7109375" style="132" customWidth="1"/>
    <col min="5385" max="5385" width="14.42578125" style="132" customWidth="1"/>
    <col min="5386" max="5631" width="9.140625" style="132"/>
    <col min="5632" max="5632" width="8.42578125" style="132" customWidth="1"/>
    <col min="5633" max="5633" width="53.28515625" style="132" customWidth="1"/>
    <col min="5634" max="5634" width="8.42578125" style="132" customWidth="1"/>
    <col min="5635" max="5635" width="11.5703125" style="132" customWidth="1"/>
    <col min="5636" max="5636" width="15.85546875" style="132" customWidth="1"/>
    <col min="5637" max="5638" width="15.42578125" style="132" customWidth="1"/>
    <col min="5639" max="5639" width="12.5703125" style="132" customWidth="1"/>
    <col min="5640" max="5640" width="12.7109375" style="132" customWidth="1"/>
    <col min="5641" max="5641" width="14.42578125" style="132" customWidth="1"/>
    <col min="5642" max="5887" width="9.140625" style="132"/>
    <col min="5888" max="5888" width="8.42578125" style="132" customWidth="1"/>
    <col min="5889" max="5889" width="53.28515625" style="132" customWidth="1"/>
    <col min="5890" max="5890" width="8.42578125" style="132" customWidth="1"/>
    <col min="5891" max="5891" width="11.5703125" style="132" customWidth="1"/>
    <col min="5892" max="5892" width="15.85546875" style="132" customWidth="1"/>
    <col min="5893" max="5894" width="15.42578125" style="132" customWidth="1"/>
    <col min="5895" max="5895" width="12.5703125" style="132" customWidth="1"/>
    <col min="5896" max="5896" width="12.7109375" style="132" customWidth="1"/>
    <col min="5897" max="5897" width="14.42578125" style="132" customWidth="1"/>
    <col min="5898" max="6143" width="9.140625" style="132"/>
    <col min="6144" max="6144" width="8.42578125" style="132" customWidth="1"/>
    <col min="6145" max="6145" width="53.28515625" style="132" customWidth="1"/>
    <col min="6146" max="6146" width="8.42578125" style="132" customWidth="1"/>
    <col min="6147" max="6147" width="11.5703125" style="132" customWidth="1"/>
    <col min="6148" max="6148" width="15.85546875" style="132" customWidth="1"/>
    <col min="6149" max="6150" width="15.42578125" style="132" customWidth="1"/>
    <col min="6151" max="6151" width="12.5703125" style="132" customWidth="1"/>
    <col min="6152" max="6152" width="12.7109375" style="132" customWidth="1"/>
    <col min="6153" max="6153" width="14.42578125" style="132" customWidth="1"/>
    <col min="6154" max="6399" width="9.140625" style="132"/>
    <col min="6400" max="6400" width="8.42578125" style="132" customWidth="1"/>
    <col min="6401" max="6401" width="53.28515625" style="132" customWidth="1"/>
    <col min="6402" max="6402" width="8.42578125" style="132" customWidth="1"/>
    <col min="6403" max="6403" width="11.5703125" style="132" customWidth="1"/>
    <col min="6404" max="6404" width="15.85546875" style="132" customWidth="1"/>
    <col min="6405" max="6406" width="15.42578125" style="132" customWidth="1"/>
    <col min="6407" max="6407" width="12.5703125" style="132" customWidth="1"/>
    <col min="6408" max="6408" width="12.7109375" style="132" customWidth="1"/>
    <col min="6409" max="6409" width="14.42578125" style="132" customWidth="1"/>
    <col min="6410" max="6655" width="9.140625" style="132"/>
    <col min="6656" max="6656" width="8.42578125" style="132" customWidth="1"/>
    <col min="6657" max="6657" width="53.28515625" style="132" customWidth="1"/>
    <col min="6658" max="6658" width="8.42578125" style="132" customWidth="1"/>
    <col min="6659" max="6659" width="11.5703125" style="132" customWidth="1"/>
    <col min="6660" max="6660" width="15.85546875" style="132" customWidth="1"/>
    <col min="6661" max="6662" width="15.42578125" style="132" customWidth="1"/>
    <col min="6663" max="6663" width="12.5703125" style="132" customWidth="1"/>
    <col min="6664" max="6664" width="12.7109375" style="132" customWidth="1"/>
    <col min="6665" max="6665" width="14.42578125" style="132" customWidth="1"/>
    <col min="6666" max="6911" width="9.140625" style="132"/>
    <col min="6912" max="6912" width="8.42578125" style="132" customWidth="1"/>
    <col min="6913" max="6913" width="53.28515625" style="132" customWidth="1"/>
    <col min="6914" max="6914" width="8.42578125" style="132" customWidth="1"/>
    <col min="6915" max="6915" width="11.5703125" style="132" customWidth="1"/>
    <col min="6916" max="6916" width="15.85546875" style="132" customWidth="1"/>
    <col min="6917" max="6918" width="15.42578125" style="132" customWidth="1"/>
    <col min="6919" max="6919" width="12.5703125" style="132" customWidth="1"/>
    <col min="6920" max="6920" width="12.7109375" style="132" customWidth="1"/>
    <col min="6921" max="6921" width="14.42578125" style="132" customWidth="1"/>
    <col min="6922" max="7167" width="9.140625" style="132"/>
    <col min="7168" max="7168" width="8.42578125" style="132" customWidth="1"/>
    <col min="7169" max="7169" width="53.28515625" style="132" customWidth="1"/>
    <col min="7170" max="7170" width="8.42578125" style="132" customWidth="1"/>
    <col min="7171" max="7171" width="11.5703125" style="132" customWidth="1"/>
    <col min="7172" max="7172" width="15.85546875" style="132" customWidth="1"/>
    <col min="7173" max="7174" width="15.42578125" style="132" customWidth="1"/>
    <col min="7175" max="7175" width="12.5703125" style="132" customWidth="1"/>
    <col min="7176" max="7176" width="12.7109375" style="132" customWidth="1"/>
    <col min="7177" max="7177" width="14.42578125" style="132" customWidth="1"/>
    <col min="7178" max="7423" width="9.140625" style="132"/>
    <col min="7424" max="7424" width="8.42578125" style="132" customWidth="1"/>
    <col min="7425" max="7425" width="53.28515625" style="132" customWidth="1"/>
    <col min="7426" max="7426" width="8.42578125" style="132" customWidth="1"/>
    <col min="7427" max="7427" width="11.5703125" style="132" customWidth="1"/>
    <col min="7428" max="7428" width="15.85546875" style="132" customWidth="1"/>
    <col min="7429" max="7430" width="15.42578125" style="132" customWidth="1"/>
    <col min="7431" max="7431" width="12.5703125" style="132" customWidth="1"/>
    <col min="7432" max="7432" width="12.7109375" style="132" customWidth="1"/>
    <col min="7433" max="7433" width="14.42578125" style="132" customWidth="1"/>
    <col min="7434" max="7679" width="9.140625" style="132"/>
    <col min="7680" max="7680" width="8.42578125" style="132" customWidth="1"/>
    <col min="7681" max="7681" width="53.28515625" style="132" customWidth="1"/>
    <col min="7682" max="7682" width="8.42578125" style="132" customWidth="1"/>
    <col min="7683" max="7683" width="11.5703125" style="132" customWidth="1"/>
    <col min="7684" max="7684" width="15.85546875" style="132" customWidth="1"/>
    <col min="7685" max="7686" width="15.42578125" style="132" customWidth="1"/>
    <col min="7687" max="7687" width="12.5703125" style="132" customWidth="1"/>
    <col min="7688" max="7688" width="12.7109375" style="132" customWidth="1"/>
    <col min="7689" max="7689" width="14.42578125" style="132" customWidth="1"/>
    <col min="7690" max="7935" width="9.140625" style="132"/>
    <col min="7936" max="7936" width="8.42578125" style="132" customWidth="1"/>
    <col min="7937" max="7937" width="53.28515625" style="132" customWidth="1"/>
    <col min="7938" max="7938" width="8.42578125" style="132" customWidth="1"/>
    <col min="7939" max="7939" width="11.5703125" style="132" customWidth="1"/>
    <col min="7940" max="7940" width="15.85546875" style="132" customWidth="1"/>
    <col min="7941" max="7942" width="15.42578125" style="132" customWidth="1"/>
    <col min="7943" max="7943" width="12.5703125" style="132" customWidth="1"/>
    <col min="7944" max="7944" width="12.7109375" style="132" customWidth="1"/>
    <col min="7945" max="7945" width="14.42578125" style="132" customWidth="1"/>
    <col min="7946" max="8191" width="9.140625" style="132"/>
    <col min="8192" max="8192" width="8.42578125" style="132" customWidth="1"/>
    <col min="8193" max="8193" width="53.28515625" style="132" customWidth="1"/>
    <col min="8194" max="8194" width="8.42578125" style="132" customWidth="1"/>
    <col min="8195" max="8195" width="11.5703125" style="132" customWidth="1"/>
    <col min="8196" max="8196" width="15.85546875" style="132" customWidth="1"/>
    <col min="8197" max="8198" width="15.42578125" style="132" customWidth="1"/>
    <col min="8199" max="8199" width="12.5703125" style="132" customWidth="1"/>
    <col min="8200" max="8200" width="12.7109375" style="132" customWidth="1"/>
    <col min="8201" max="8201" width="14.42578125" style="132" customWidth="1"/>
    <col min="8202" max="8447" width="9.140625" style="132"/>
    <col min="8448" max="8448" width="8.42578125" style="132" customWidth="1"/>
    <col min="8449" max="8449" width="53.28515625" style="132" customWidth="1"/>
    <col min="8450" max="8450" width="8.42578125" style="132" customWidth="1"/>
    <col min="8451" max="8451" width="11.5703125" style="132" customWidth="1"/>
    <col min="8452" max="8452" width="15.85546875" style="132" customWidth="1"/>
    <col min="8453" max="8454" width="15.42578125" style="132" customWidth="1"/>
    <col min="8455" max="8455" width="12.5703125" style="132" customWidth="1"/>
    <col min="8456" max="8456" width="12.7109375" style="132" customWidth="1"/>
    <col min="8457" max="8457" width="14.42578125" style="132" customWidth="1"/>
    <col min="8458" max="8703" width="9.140625" style="132"/>
    <col min="8704" max="8704" width="8.42578125" style="132" customWidth="1"/>
    <col min="8705" max="8705" width="53.28515625" style="132" customWidth="1"/>
    <col min="8706" max="8706" width="8.42578125" style="132" customWidth="1"/>
    <col min="8707" max="8707" width="11.5703125" style="132" customWidth="1"/>
    <col min="8708" max="8708" width="15.85546875" style="132" customWidth="1"/>
    <col min="8709" max="8710" width="15.42578125" style="132" customWidth="1"/>
    <col min="8711" max="8711" width="12.5703125" style="132" customWidth="1"/>
    <col min="8712" max="8712" width="12.7109375" style="132" customWidth="1"/>
    <col min="8713" max="8713" width="14.42578125" style="132" customWidth="1"/>
    <col min="8714" max="8959" width="9.140625" style="132"/>
    <col min="8960" max="8960" width="8.42578125" style="132" customWidth="1"/>
    <col min="8961" max="8961" width="53.28515625" style="132" customWidth="1"/>
    <col min="8962" max="8962" width="8.42578125" style="132" customWidth="1"/>
    <col min="8963" max="8963" width="11.5703125" style="132" customWidth="1"/>
    <col min="8964" max="8964" width="15.85546875" style="132" customWidth="1"/>
    <col min="8965" max="8966" width="15.42578125" style="132" customWidth="1"/>
    <col min="8967" max="8967" width="12.5703125" style="132" customWidth="1"/>
    <col min="8968" max="8968" width="12.7109375" style="132" customWidth="1"/>
    <col min="8969" max="8969" width="14.42578125" style="132" customWidth="1"/>
    <col min="8970" max="9215" width="9.140625" style="132"/>
    <col min="9216" max="9216" width="8.42578125" style="132" customWidth="1"/>
    <col min="9217" max="9217" width="53.28515625" style="132" customWidth="1"/>
    <col min="9218" max="9218" width="8.42578125" style="132" customWidth="1"/>
    <col min="9219" max="9219" width="11.5703125" style="132" customWidth="1"/>
    <col min="9220" max="9220" width="15.85546875" style="132" customWidth="1"/>
    <col min="9221" max="9222" width="15.42578125" style="132" customWidth="1"/>
    <col min="9223" max="9223" width="12.5703125" style="132" customWidth="1"/>
    <col min="9224" max="9224" width="12.7109375" style="132" customWidth="1"/>
    <col min="9225" max="9225" width="14.42578125" style="132" customWidth="1"/>
    <col min="9226" max="9471" width="9.140625" style="132"/>
    <col min="9472" max="9472" width="8.42578125" style="132" customWidth="1"/>
    <col min="9473" max="9473" width="53.28515625" style="132" customWidth="1"/>
    <col min="9474" max="9474" width="8.42578125" style="132" customWidth="1"/>
    <col min="9475" max="9475" width="11.5703125" style="132" customWidth="1"/>
    <col min="9476" max="9476" width="15.85546875" style="132" customWidth="1"/>
    <col min="9477" max="9478" width="15.42578125" style="132" customWidth="1"/>
    <col min="9479" max="9479" width="12.5703125" style="132" customWidth="1"/>
    <col min="9480" max="9480" width="12.7109375" style="132" customWidth="1"/>
    <col min="9481" max="9481" width="14.42578125" style="132" customWidth="1"/>
    <col min="9482" max="9727" width="9.140625" style="132"/>
    <col min="9728" max="9728" width="8.42578125" style="132" customWidth="1"/>
    <col min="9729" max="9729" width="53.28515625" style="132" customWidth="1"/>
    <col min="9730" max="9730" width="8.42578125" style="132" customWidth="1"/>
    <col min="9731" max="9731" width="11.5703125" style="132" customWidth="1"/>
    <col min="9732" max="9732" width="15.85546875" style="132" customWidth="1"/>
    <col min="9733" max="9734" width="15.42578125" style="132" customWidth="1"/>
    <col min="9735" max="9735" width="12.5703125" style="132" customWidth="1"/>
    <col min="9736" max="9736" width="12.7109375" style="132" customWidth="1"/>
    <col min="9737" max="9737" width="14.42578125" style="132" customWidth="1"/>
    <col min="9738" max="9983" width="9.140625" style="132"/>
    <col min="9984" max="9984" width="8.42578125" style="132" customWidth="1"/>
    <col min="9985" max="9985" width="53.28515625" style="132" customWidth="1"/>
    <col min="9986" max="9986" width="8.42578125" style="132" customWidth="1"/>
    <col min="9987" max="9987" width="11.5703125" style="132" customWidth="1"/>
    <col min="9988" max="9988" width="15.85546875" style="132" customWidth="1"/>
    <col min="9989" max="9990" width="15.42578125" style="132" customWidth="1"/>
    <col min="9991" max="9991" width="12.5703125" style="132" customWidth="1"/>
    <col min="9992" max="9992" width="12.7109375" style="132" customWidth="1"/>
    <col min="9993" max="9993" width="14.42578125" style="132" customWidth="1"/>
    <col min="9994" max="10239" width="9.140625" style="132"/>
    <col min="10240" max="10240" width="8.42578125" style="132" customWidth="1"/>
    <col min="10241" max="10241" width="53.28515625" style="132" customWidth="1"/>
    <col min="10242" max="10242" width="8.42578125" style="132" customWidth="1"/>
    <col min="10243" max="10243" width="11.5703125" style="132" customWidth="1"/>
    <col min="10244" max="10244" width="15.85546875" style="132" customWidth="1"/>
    <col min="10245" max="10246" width="15.42578125" style="132" customWidth="1"/>
    <col min="10247" max="10247" width="12.5703125" style="132" customWidth="1"/>
    <col min="10248" max="10248" width="12.7109375" style="132" customWidth="1"/>
    <col min="10249" max="10249" width="14.42578125" style="132" customWidth="1"/>
    <col min="10250" max="10495" width="9.140625" style="132"/>
    <col min="10496" max="10496" width="8.42578125" style="132" customWidth="1"/>
    <col min="10497" max="10497" width="53.28515625" style="132" customWidth="1"/>
    <col min="10498" max="10498" width="8.42578125" style="132" customWidth="1"/>
    <col min="10499" max="10499" width="11.5703125" style="132" customWidth="1"/>
    <col min="10500" max="10500" width="15.85546875" style="132" customWidth="1"/>
    <col min="10501" max="10502" width="15.42578125" style="132" customWidth="1"/>
    <col min="10503" max="10503" width="12.5703125" style="132" customWidth="1"/>
    <col min="10504" max="10504" width="12.7109375" style="132" customWidth="1"/>
    <col min="10505" max="10505" width="14.42578125" style="132" customWidth="1"/>
    <col min="10506" max="10751" width="9.140625" style="132"/>
    <col min="10752" max="10752" width="8.42578125" style="132" customWidth="1"/>
    <col min="10753" max="10753" width="53.28515625" style="132" customWidth="1"/>
    <col min="10754" max="10754" width="8.42578125" style="132" customWidth="1"/>
    <col min="10755" max="10755" width="11.5703125" style="132" customWidth="1"/>
    <col min="10756" max="10756" width="15.85546875" style="132" customWidth="1"/>
    <col min="10757" max="10758" width="15.42578125" style="132" customWidth="1"/>
    <col min="10759" max="10759" width="12.5703125" style="132" customWidth="1"/>
    <col min="10760" max="10760" width="12.7109375" style="132" customWidth="1"/>
    <col min="10761" max="10761" width="14.42578125" style="132" customWidth="1"/>
    <col min="10762" max="11007" width="9.140625" style="132"/>
    <col min="11008" max="11008" width="8.42578125" style="132" customWidth="1"/>
    <col min="11009" max="11009" width="53.28515625" style="132" customWidth="1"/>
    <col min="11010" max="11010" width="8.42578125" style="132" customWidth="1"/>
    <col min="11011" max="11011" width="11.5703125" style="132" customWidth="1"/>
    <col min="11012" max="11012" width="15.85546875" style="132" customWidth="1"/>
    <col min="11013" max="11014" width="15.42578125" style="132" customWidth="1"/>
    <col min="11015" max="11015" width="12.5703125" style="132" customWidth="1"/>
    <col min="11016" max="11016" width="12.7109375" style="132" customWidth="1"/>
    <col min="11017" max="11017" width="14.42578125" style="132" customWidth="1"/>
    <col min="11018" max="11263" width="9.140625" style="132"/>
    <col min="11264" max="11264" width="8.42578125" style="132" customWidth="1"/>
    <col min="11265" max="11265" width="53.28515625" style="132" customWidth="1"/>
    <col min="11266" max="11266" width="8.42578125" style="132" customWidth="1"/>
    <col min="11267" max="11267" width="11.5703125" style="132" customWidth="1"/>
    <col min="11268" max="11268" width="15.85546875" style="132" customWidth="1"/>
    <col min="11269" max="11270" width="15.42578125" style="132" customWidth="1"/>
    <col min="11271" max="11271" width="12.5703125" style="132" customWidth="1"/>
    <col min="11272" max="11272" width="12.7109375" style="132" customWidth="1"/>
    <col min="11273" max="11273" width="14.42578125" style="132" customWidth="1"/>
    <col min="11274" max="11519" width="9.140625" style="132"/>
    <col min="11520" max="11520" width="8.42578125" style="132" customWidth="1"/>
    <col min="11521" max="11521" width="53.28515625" style="132" customWidth="1"/>
    <col min="11522" max="11522" width="8.42578125" style="132" customWidth="1"/>
    <col min="11523" max="11523" width="11.5703125" style="132" customWidth="1"/>
    <col min="11524" max="11524" width="15.85546875" style="132" customWidth="1"/>
    <col min="11525" max="11526" width="15.42578125" style="132" customWidth="1"/>
    <col min="11527" max="11527" width="12.5703125" style="132" customWidth="1"/>
    <col min="11528" max="11528" width="12.7109375" style="132" customWidth="1"/>
    <col min="11529" max="11529" width="14.42578125" style="132" customWidth="1"/>
    <col min="11530" max="11775" width="9.140625" style="132"/>
    <col min="11776" max="11776" width="8.42578125" style="132" customWidth="1"/>
    <col min="11777" max="11777" width="53.28515625" style="132" customWidth="1"/>
    <col min="11778" max="11778" width="8.42578125" style="132" customWidth="1"/>
    <col min="11779" max="11779" width="11.5703125" style="132" customWidth="1"/>
    <col min="11780" max="11780" width="15.85546875" style="132" customWidth="1"/>
    <col min="11781" max="11782" width="15.42578125" style="132" customWidth="1"/>
    <col min="11783" max="11783" width="12.5703125" style="132" customWidth="1"/>
    <col min="11784" max="11784" width="12.7109375" style="132" customWidth="1"/>
    <col min="11785" max="11785" width="14.42578125" style="132" customWidth="1"/>
    <col min="11786" max="12031" width="9.140625" style="132"/>
    <col min="12032" max="12032" width="8.42578125" style="132" customWidth="1"/>
    <col min="12033" max="12033" width="53.28515625" style="132" customWidth="1"/>
    <col min="12034" max="12034" width="8.42578125" style="132" customWidth="1"/>
    <col min="12035" max="12035" width="11.5703125" style="132" customWidth="1"/>
    <col min="12036" max="12036" width="15.85546875" style="132" customWidth="1"/>
    <col min="12037" max="12038" width="15.42578125" style="132" customWidth="1"/>
    <col min="12039" max="12039" width="12.5703125" style="132" customWidth="1"/>
    <col min="12040" max="12040" width="12.7109375" style="132" customWidth="1"/>
    <col min="12041" max="12041" width="14.42578125" style="132" customWidth="1"/>
    <col min="12042" max="12287" width="9.140625" style="132"/>
    <col min="12288" max="12288" width="8.42578125" style="132" customWidth="1"/>
    <col min="12289" max="12289" width="53.28515625" style="132" customWidth="1"/>
    <col min="12290" max="12290" width="8.42578125" style="132" customWidth="1"/>
    <col min="12291" max="12291" width="11.5703125" style="132" customWidth="1"/>
    <col min="12292" max="12292" width="15.85546875" style="132" customWidth="1"/>
    <col min="12293" max="12294" width="15.42578125" style="132" customWidth="1"/>
    <col min="12295" max="12295" width="12.5703125" style="132" customWidth="1"/>
    <col min="12296" max="12296" width="12.7109375" style="132" customWidth="1"/>
    <col min="12297" max="12297" width="14.42578125" style="132" customWidth="1"/>
    <col min="12298" max="12543" width="9.140625" style="132"/>
    <col min="12544" max="12544" width="8.42578125" style="132" customWidth="1"/>
    <col min="12545" max="12545" width="53.28515625" style="132" customWidth="1"/>
    <col min="12546" max="12546" width="8.42578125" style="132" customWidth="1"/>
    <col min="12547" max="12547" width="11.5703125" style="132" customWidth="1"/>
    <col min="12548" max="12548" width="15.85546875" style="132" customWidth="1"/>
    <col min="12549" max="12550" width="15.42578125" style="132" customWidth="1"/>
    <col min="12551" max="12551" width="12.5703125" style="132" customWidth="1"/>
    <col min="12552" max="12552" width="12.7109375" style="132" customWidth="1"/>
    <col min="12553" max="12553" width="14.42578125" style="132" customWidth="1"/>
    <col min="12554" max="12799" width="9.140625" style="132"/>
    <col min="12800" max="12800" width="8.42578125" style="132" customWidth="1"/>
    <col min="12801" max="12801" width="53.28515625" style="132" customWidth="1"/>
    <col min="12802" max="12802" width="8.42578125" style="132" customWidth="1"/>
    <col min="12803" max="12803" width="11.5703125" style="132" customWidth="1"/>
    <col min="12804" max="12804" width="15.85546875" style="132" customWidth="1"/>
    <col min="12805" max="12806" width="15.42578125" style="132" customWidth="1"/>
    <col min="12807" max="12807" width="12.5703125" style="132" customWidth="1"/>
    <col min="12808" max="12808" width="12.7109375" style="132" customWidth="1"/>
    <col min="12809" max="12809" width="14.42578125" style="132" customWidth="1"/>
    <col min="12810" max="13055" width="9.140625" style="132"/>
    <col min="13056" max="13056" width="8.42578125" style="132" customWidth="1"/>
    <col min="13057" max="13057" width="53.28515625" style="132" customWidth="1"/>
    <col min="13058" max="13058" width="8.42578125" style="132" customWidth="1"/>
    <col min="13059" max="13059" width="11.5703125" style="132" customWidth="1"/>
    <col min="13060" max="13060" width="15.85546875" style="132" customWidth="1"/>
    <col min="13061" max="13062" width="15.42578125" style="132" customWidth="1"/>
    <col min="13063" max="13063" width="12.5703125" style="132" customWidth="1"/>
    <col min="13064" max="13064" width="12.7109375" style="132" customWidth="1"/>
    <col min="13065" max="13065" width="14.42578125" style="132" customWidth="1"/>
    <col min="13066" max="13311" width="9.140625" style="132"/>
    <col min="13312" max="13312" width="8.42578125" style="132" customWidth="1"/>
    <col min="13313" max="13313" width="53.28515625" style="132" customWidth="1"/>
    <col min="13314" max="13314" width="8.42578125" style="132" customWidth="1"/>
    <col min="13315" max="13315" width="11.5703125" style="132" customWidth="1"/>
    <col min="13316" max="13316" width="15.85546875" style="132" customWidth="1"/>
    <col min="13317" max="13318" width="15.42578125" style="132" customWidth="1"/>
    <col min="13319" max="13319" width="12.5703125" style="132" customWidth="1"/>
    <col min="13320" max="13320" width="12.7109375" style="132" customWidth="1"/>
    <col min="13321" max="13321" width="14.42578125" style="132" customWidth="1"/>
    <col min="13322" max="13567" width="9.140625" style="132"/>
    <col min="13568" max="13568" width="8.42578125" style="132" customWidth="1"/>
    <col min="13569" max="13569" width="53.28515625" style="132" customWidth="1"/>
    <col min="13570" max="13570" width="8.42578125" style="132" customWidth="1"/>
    <col min="13571" max="13571" width="11.5703125" style="132" customWidth="1"/>
    <col min="13572" max="13572" width="15.85546875" style="132" customWidth="1"/>
    <col min="13573" max="13574" width="15.42578125" style="132" customWidth="1"/>
    <col min="13575" max="13575" width="12.5703125" style="132" customWidth="1"/>
    <col min="13576" max="13576" width="12.7109375" style="132" customWidth="1"/>
    <col min="13577" max="13577" width="14.42578125" style="132" customWidth="1"/>
    <col min="13578" max="13823" width="9.140625" style="132"/>
    <col min="13824" max="13824" width="8.42578125" style="132" customWidth="1"/>
    <col min="13825" max="13825" width="53.28515625" style="132" customWidth="1"/>
    <col min="13826" max="13826" width="8.42578125" style="132" customWidth="1"/>
    <col min="13827" max="13827" width="11.5703125" style="132" customWidth="1"/>
    <col min="13828" max="13828" width="15.85546875" style="132" customWidth="1"/>
    <col min="13829" max="13830" width="15.42578125" style="132" customWidth="1"/>
    <col min="13831" max="13831" width="12.5703125" style="132" customWidth="1"/>
    <col min="13832" max="13832" width="12.7109375" style="132" customWidth="1"/>
    <col min="13833" max="13833" width="14.42578125" style="132" customWidth="1"/>
    <col min="13834" max="14079" width="9.140625" style="132"/>
    <col min="14080" max="14080" width="8.42578125" style="132" customWidth="1"/>
    <col min="14081" max="14081" width="53.28515625" style="132" customWidth="1"/>
    <col min="14082" max="14082" width="8.42578125" style="132" customWidth="1"/>
    <col min="14083" max="14083" width="11.5703125" style="132" customWidth="1"/>
    <col min="14084" max="14084" width="15.85546875" style="132" customWidth="1"/>
    <col min="14085" max="14086" width="15.42578125" style="132" customWidth="1"/>
    <col min="14087" max="14087" width="12.5703125" style="132" customWidth="1"/>
    <col min="14088" max="14088" width="12.7109375" style="132" customWidth="1"/>
    <col min="14089" max="14089" width="14.42578125" style="132" customWidth="1"/>
    <col min="14090" max="14335" width="9.140625" style="132"/>
    <col min="14336" max="14336" width="8.42578125" style="132" customWidth="1"/>
    <col min="14337" max="14337" width="53.28515625" style="132" customWidth="1"/>
    <col min="14338" max="14338" width="8.42578125" style="132" customWidth="1"/>
    <col min="14339" max="14339" width="11.5703125" style="132" customWidth="1"/>
    <col min="14340" max="14340" width="15.85546875" style="132" customWidth="1"/>
    <col min="14341" max="14342" width="15.42578125" style="132" customWidth="1"/>
    <col min="14343" max="14343" width="12.5703125" style="132" customWidth="1"/>
    <col min="14344" max="14344" width="12.7109375" style="132" customWidth="1"/>
    <col min="14345" max="14345" width="14.42578125" style="132" customWidth="1"/>
    <col min="14346" max="14591" width="9.140625" style="132"/>
    <col min="14592" max="14592" width="8.42578125" style="132" customWidth="1"/>
    <col min="14593" max="14593" width="53.28515625" style="132" customWidth="1"/>
    <col min="14594" max="14594" width="8.42578125" style="132" customWidth="1"/>
    <col min="14595" max="14595" width="11.5703125" style="132" customWidth="1"/>
    <col min="14596" max="14596" width="15.85546875" style="132" customWidth="1"/>
    <col min="14597" max="14598" width="15.42578125" style="132" customWidth="1"/>
    <col min="14599" max="14599" width="12.5703125" style="132" customWidth="1"/>
    <col min="14600" max="14600" width="12.7109375" style="132" customWidth="1"/>
    <col min="14601" max="14601" width="14.42578125" style="132" customWidth="1"/>
    <col min="14602" max="14847" width="9.140625" style="132"/>
    <col min="14848" max="14848" width="8.42578125" style="132" customWidth="1"/>
    <col min="14849" max="14849" width="53.28515625" style="132" customWidth="1"/>
    <col min="14850" max="14850" width="8.42578125" style="132" customWidth="1"/>
    <col min="14851" max="14851" width="11.5703125" style="132" customWidth="1"/>
    <col min="14852" max="14852" width="15.85546875" style="132" customWidth="1"/>
    <col min="14853" max="14854" width="15.42578125" style="132" customWidth="1"/>
    <col min="14855" max="14855" width="12.5703125" style="132" customWidth="1"/>
    <col min="14856" max="14856" width="12.7109375" style="132" customWidth="1"/>
    <col min="14857" max="14857" width="14.42578125" style="132" customWidth="1"/>
    <col min="14858" max="15103" width="9.140625" style="132"/>
    <col min="15104" max="15104" width="8.42578125" style="132" customWidth="1"/>
    <col min="15105" max="15105" width="53.28515625" style="132" customWidth="1"/>
    <col min="15106" max="15106" width="8.42578125" style="132" customWidth="1"/>
    <col min="15107" max="15107" width="11.5703125" style="132" customWidth="1"/>
    <col min="15108" max="15108" width="15.85546875" style="132" customWidth="1"/>
    <col min="15109" max="15110" width="15.42578125" style="132" customWidth="1"/>
    <col min="15111" max="15111" width="12.5703125" style="132" customWidth="1"/>
    <col min="15112" max="15112" width="12.7109375" style="132" customWidth="1"/>
    <col min="15113" max="15113" width="14.42578125" style="132" customWidth="1"/>
    <col min="15114" max="15359" width="9.140625" style="132"/>
    <col min="15360" max="15360" width="8.42578125" style="132" customWidth="1"/>
    <col min="15361" max="15361" width="53.28515625" style="132" customWidth="1"/>
    <col min="15362" max="15362" width="8.42578125" style="132" customWidth="1"/>
    <col min="15363" max="15363" width="11.5703125" style="132" customWidth="1"/>
    <col min="15364" max="15364" width="15.85546875" style="132" customWidth="1"/>
    <col min="15365" max="15366" width="15.42578125" style="132" customWidth="1"/>
    <col min="15367" max="15367" width="12.5703125" style="132" customWidth="1"/>
    <col min="15368" max="15368" width="12.7109375" style="132" customWidth="1"/>
    <col min="15369" max="15369" width="14.42578125" style="132" customWidth="1"/>
    <col min="15370" max="15615" width="9.140625" style="132"/>
    <col min="15616" max="15616" width="8.42578125" style="132" customWidth="1"/>
    <col min="15617" max="15617" width="53.28515625" style="132" customWidth="1"/>
    <col min="15618" max="15618" width="8.42578125" style="132" customWidth="1"/>
    <col min="15619" max="15619" width="11.5703125" style="132" customWidth="1"/>
    <col min="15620" max="15620" width="15.85546875" style="132" customWidth="1"/>
    <col min="15621" max="15622" width="15.42578125" style="132" customWidth="1"/>
    <col min="15623" max="15623" width="12.5703125" style="132" customWidth="1"/>
    <col min="15624" max="15624" width="12.7109375" style="132" customWidth="1"/>
    <col min="15625" max="15625" width="14.42578125" style="132" customWidth="1"/>
    <col min="15626" max="15871" width="9.140625" style="132"/>
    <col min="15872" max="15872" width="8.42578125" style="132" customWidth="1"/>
    <col min="15873" max="15873" width="53.28515625" style="132" customWidth="1"/>
    <col min="15874" max="15874" width="8.42578125" style="132" customWidth="1"/>
    <col min="15875" max="15875" width="11.5703125" style="132" customWidth="1"/>
    <col min="15876" max="15876" width="15.85546875" style="132" customWidth="1"/>
    <col min="15877" max="15878" width="15.42578125" style="132" customWidth="1"/>
    <col min="15879" max="15879" width="12.5703125" style="132" customWidth="1"/>
    <col min="15880" max="15880" width="12.7109375" style="132" customWidth="1"/>
    <col min="15881" max="15881" width="14.42578125" style="132" customWidth="1"/>
    <col min="15882" max="16127" width="9.140625" style="132"/>
    <col min="16128" max="16128" width="8.42578125" style="132" customWidth="1"/>
    <col min="16129" max="16129" width="53.28515625" style="132" customWidth="1"/>
    <col min="16130" max="16130" width="8.42578125" style="132" customWidth="1"/>
    <col min="16131" max="16131" width="11.5703125" style="132" customWidth="1"/>
    <col min="16132" max="16132" width="15.85546875" style="132" customWidth="1"/>
    <col min="16133" max="16134" width="15.42578125" style="132" customWidth="1"/>
    <col min="16135" max="16135" width="12.5703125" style="132" customWidth="1"/>
    <col min="16136" max="16136" width="12.7109375" style="132" customWidth="1"/>
    <col min="16137" max="16137" width="14.42578125" style="132" customWidth="1"/>
    <col min="16138" max="16384" width="9.140625" style="132"/>
  </cols>
  <sheetData>
    <row r="1" spans="1:15" ht="9" customHeight="1">
      <c r="B1" s="316" t="s">
        <v>596</v>
      </c>
      <c r="C1" s="316"/>
      <c r="D1" s="316"/>
      <c r="E1" s="316"/>
      <c r="F1" s="316"/>
      <c r="G1" s="316"/>
      <c r="H1" s="316"/>
      <c r="I1" s="316"/>
      <c r="J1" s="316"/>
      <c r="K1" s="316"/>
      <c r="L1" s="316"/>
      <c r="M1" s="316"/>
      <c r="N1" s="316"/>
      <c r="O1" s="316"/>
    </row>
    <row r="2" spans="1:15" s="109" customFormat="1" ht="9" customHeight="1">
      <c r="A2" s="105"/>
      <c r="B2" s="316" t="s">
        <v>597</v>
      </c>
      <c r="C2" s="316"/>
      <c r="D2" s="316"/>
      <c r="E2" s="316"/>
      <c r="F2" s="316"/>
      <c r="G2" s="316"/>
      <c r="H2" s="316"/>
      <c r="I2" s="316"/>
      <c r="J2" s="316"/>
      <c r="K2" s="316"/>
      <c r="L2" s="316"/>
      <c r="M2" s="316"/>
      <c r="N2" s="316"/>
      <c r="O2" s="316"/>
    </row>
    <row r="3" spans="1:15" s="109" customFormat="1" ht="9" customHeight="1">
      <c r="A3" s="105"/>
      <c r="B3" s="316" t="s">
        <v>598</v>
      </c>
      <c r="C3" s="316"/>
      <c r="D3" s="316"/>
      <c r="E3" s="316"/>
      <c r="F3" s="316"/>
      <c r="G3" s="316"/>
      <c r="H3" s="316"/>
      <c r="I3" s="316"/>
      <c r="J3" s="316"/>
      <c r="K3" s="316"/>
      <c r="L3" s="316"/>
      <c r="M3" s="316"/>
      <c r="N3" s="316"/>
      <c r="O3" s="316"/>
    </row>
    <row r="4" spans="1:15" s="109" customFormat="1" ht="9" customHeight="1">
      <c r="A4" s="105"/>
      <c r="B4" s="316" t="s">
        <v>599</v>
      </c>
      <c r="C4" s="316"/>
      <c r="D4" s="316"/>
      <c r="E4" s="316"/>
      <c r="F4" s="316"/>
      <c r="G4" s="316"/>
      <c r="H4" s="316"/>
      <c r="I4" s="316"/>
      <c r="J4" s="316"/>
      <c r="K4" s="316"/>
      <c r="L4" s="316"/>
      <c r="M4" s="316"/>
      <c r="N4" s="316"/>
      <c r="O4" s="316"/>
    </row>
    <row r="5" spans="1:15" s="109" customFormat="1" ht="18.95" customHeight="1">
      <c r="A5" s="105"/>
      <c r="B5" s="105"/>
      <c r="C5" s="105"/>
      <c r="D5" s="106"/>
      <c r="E5" s="107"/>
      <c r="F5" s="136" t="s">
        <v>590</v>
      </c>
      <c r="G5" s="108"/>
      <c r="I5" s="105"/>
      <c r="J5" s="281"/>
    </row>
    <row r="6" spans="1:15" s="109" customFormat="1" ht="18.95" customHeight="1">
      <c r="A6" s="145" t="s">
        <v>130</v>
      </c>
      <c r="B6" s="316" t="s">
        <v>338</v>
      </c>
      <c r="C6" s="316"/>
      <c r="D6" s="316"/>
      <c r="E6" s="316"/>
      <c r="F6" s="85" t="s">
        <v>339</v>
      </c>
      <c r="G6" s="146"/>
      <c r="I6" s="146"/>
      <c r="J6" s="281"/>
    </row>
    <row r="7" spans="1:15" s="109" customFormat="1" ht="18.95" customHeight="1">
      <c r="A7" s="145" t="s">
        <v>131</v>
      </c>
      <c r="B7" s="316" t="s">
        <v>492</v>
      </c>
      <c r="C7" s="316"/>
      <c r="D7" s="316"/>
      <c r="E7" s="316"/>
      <c r="F7" s="85" t="s">
        <v>591</v>
      </c>
      <c r="G7" s="146"/>
      <c r="I7" s="146"/>
      <c r="J7" s="281"/>
    </row>
    <row r="8" spans="1:15" s="109" customFormat="1" ht="18.95" customHeight="1">
      <c r="A8" s="145" t="s">
        <v>132</v>
      </c>
      <c r="B8" s="147" t="s">
        <v>650</v>
      </c>
      <c r="C8" s="148"/>
      <c r="D8" s="149"/>
      <c r="E8" s="150"/>
      <c r="F8" s="105"/>
      <c r="G8" s="108"/>
      <c r="I8" s="145"/>
      <c r="J8" s="281"/>
    </row>
    <row r="9" spans="1:15" s="109" customFormat="1" ht="18.95" customHeight="1">
      <c r="A9" s="152" t="s">
        <v>652</v>
      </c>
      <c r="B9" s="151"/>
      <c r="C9" s="141"/>
      <c r="D9" s="111"/>
      <c r="E9" s="112"/>
      <c r="F9" s="113"/>
      <c r="G9" s="114"/>
      <c r="H9" s="110"/>
      <c r="I9" s="115"/>
      <c r="J9" s="281"/>
    </row>
    <row r="10" spans="1:15" s="109" customFormat="1" ht="23.25" customHeight="1">
      <c r="A10" s="116"/>
      <c r="B10" s="105"/>
      <c r="C10" s="113"/>
      <c r="D10" s="111"/>
      <c r="E10" s="112"/>
      <c r="F10" s="113"/>
      <c r="G10" s="114"/>
      <c r="H10" s="110"/>
      <c r="I10" s="115"/>
      <c r="J10" s="281"/>
    </row>
    <row r="11" spans="1:15" s="109" customFormat="1" ht="10.5" customHeight="1">
      <c r="A11" s="320" t="s">
        <v>639</v>
      </c>
      <c r="B11" s="320"/>
      <c r="C11" s="320"/>
      <c r="D11" s="320"/>
      <c r="E11" s="320"/>
      <c r="F11" s="320"/>
      <c r="G11" s="108"/>
      <c r="H11" s="143" t="s">
        <v>443</v>
      </c>
      <c r="I11" s="144">
        <v>0.28820000000000001</v>
      </c>
      <c r="J11" s="281"/>
    </row>
    <row r="12" spans="1:15" s="109" customFormat="1" ht="9" customHeight="1">
      <c r="A12" s="320"/>
      <c r="B12" s="320"/>
      <c r="C12" s="320"/>
      <c r="D12" s="320"/>
      <c r="E12" s="320"/>
      <c r="F12" s="320"/>
      <c r="G12" s="108"/>
      <c r="H12" s="143" t="s">
        <v>442</v>
      </c>
      <c r="I12" s="144">
        <v>0.1958</v>
      </c>
      <c r="J12" s="281"/>
    </row>
    <row r="13" spans="1:15" s="109" customFormat="1" ht="22.5" customHeight="1">
      <c r="A13" s="321" t="s">
        <v>2</v>
      </c>
      <c r="B13" s="321" t="s">
        <v>162</v>
      </c>
      <c r="C13" s="322" t="s">
        <v>133</v>
      </c>
      <c r="D13" s="322" t="s">
        <v>134</v>
      </c>
      <c r="E13" s="325" t="s">
        <v>563</v>
      </c>
      <c r="F13" s="323" t="s">
        <v>163</v>
      </c>
      <c r="G13" s="117"/>
      <c r="H13" s="321" t="s">
        <v>175</v>
      </c>
      <c r="I13" s="321"/>
      <c r="J13" s="281"/>
    </row>
    <row r="14" spans="1:15" s="109" customFormat="1" ht="25.5">
      <c r="A14" s="321"/>
      <c r="B14" s="321"/>
      <c r="C14" s="322"/>
      <c r="D14" s="322"/>
      <c r="E14" s="325"/>
      <c r="F14" s="324"/>
      <c r="G14" s="154" t="s">
        <v>174</v>
      </c>
      <c r="H14" s="153" t="s">
        <v>23</v>
      </c>
      <c r="I14" s="154" t="s">
        <v>11</v>
      </c>
      <c r="J14" s="281"/>
    </row>
    <row r="15" spans="1:15" s="109" customFormat="1" ht="12.75">
      <c r="A15" s="153" t="s">
        <v>3</v>
      </c>
      <c r="B15" s="142" t="s">
        <v>341</v>
      </c>
      <c r="C15" s="154"/>
      <c r="D15" s="312"/>
      <c r="E15" s="314"/>
      <c r="F15" s="313"/>
      <c r="G15" s="312"/>
      <c r="H15" s="311"/>
      <c r="I15" s="312">
        <v>253265.13000000009</v>
      </c>
      <c r="J15" s="281"/>
    </row>
    <row r="16" spans="1:15" s="118" customFormat="1" ht="17.25" customHeight="1">
      <c r="A16" s="93" t="s">
        <v>14</v>
      </c>
      <c r="B16" s="94" t="s">
        <v>195</v>
      </c>
      <c r="C16" s="98"/>
      <c r="D16" s="88"/>
      <c r="E16" s="287"/>
      <c r="F16" s="288"/>
      <c r="G16" s="99"/>
      <c r="H16" s="89"/>
      <c r="I16" s="90">
        <v>52456.310000000005</v>
      </c>
      <c r="J16" s="245"/>
    </row>
    <row r="17" spans="1:11" s="118" customFormat="1" ht="17.25" customHeight="1">
      <c r="A17" s="93" t="s">
        <v>139</v>
      </c>
      <c r="B17" s="94" t="s">
        <v>298</v>
      </c>
      <c r="C17" s="98"/>
      <c r="D17" s="88"/>
      <c r="E17" s="287"/>
      <c r="F17" s="288"/>
      <c r="G17" s="99"/>
      <c r="H17" s="89"/>
      <c r="I17" s="90">
        <v>16912.34</v>
      </c>
      <c r="J17" s="245"/>
    </row>
    <row r="18" spans="1:11" s="119" customFormat="1" ht="17.25" customHeight="1">
      <c r="A18" s="92" t="s">
        <v>342</v>
      </c>
      <c r="B18" s="140" t="s">
        <v>584</v>
      </c>
      <c r="C18" s="103" t="s">
        <v>35</v>
      </c>
      <c r="D18" s="87">
        <v>1</v>
      </c>
      <c r="E18" s="326" t="s">
        <v>234</v>
      </c>
      <c r="F18" s="327"/>
      <c r="G18" s="99">
        <v>2844.11</v>
      </c>
      <c r="H18" s="91">
        <v>3663.78</v>
      </c>
      <c r="I18" s="91">
        <v>3663.78</v>
      </c>
      <c r="J18" s="245"/>
      <c r="K18" s="284"/>
    </row>
    <row r="19" spans="1:11" s="119" customFormat="1" ht="17.25" customHeight="1">
      <c r="A19" s="155" t="s">
        <v>343</v>
      </c>
      <c r="B19" s="140" t="s">
        <v>571</v>
      </c>
      <c r="C19" s="100" t="s">
        <v>15</v>
      </c>
      <c r="D19" s="87">
        <v>6</v>
      </c>
      <c r="E19" s="315" t="s">
        <v>21</v>
      </c>
      <c r="F19" s="243" t="s">
        <v>22</v>
      </c>
      <c r="G19" s="99">
        <v>234.83</v>
      </c>
      <c r="H19" s="91">
        <v>302.51</v>
      </c>
      <c r="I19" s="91">
        <v>1815.06</v>
      </c>
      <c r="J19" s="245"/>
    </row>
    <row r="20" spans="1:11" s="119" customFormat="1" ht="38.25">
      <c r="A20" s="155" t="s">
        <v>344</v>
      </c>
      <c r="B20" s="140" t="s">
        <v>638</v>
      </c>
      <c r="C20" s="103" t="s">
        <v>15</v>
      </c>
      <c r="D20" s="87">
        <v>65</v>
      </c>
      <c r="E20" s="315" t="s">
        <v>580</v>
      </c>
      <c r="F20" s="243" t="s">
        <v>196</v>
      </c>
      <c r="G20" s="99">
        <v>136.55000000000001</v>
      </c>
      <c r="H20" s="91">
        <v>175.9</v>
      </c>
      <c r="I20" s="91">
        <v>11433.5</v>
      </c>
      <c r="J20" s="245"/>
    </row>
    <row r="21" spans="1:11" s="118" customFormat="1" ht="17.25" customHeight="1">
      <c r="A21" s="93" t="s">
        <v>299</v>
      </c>
      <c r="B21" s="94" t="s">
        <v>301</v>
      </c>
      <c r="C21" s="98"/>
      <c r="D21" s="88"/>
      <c r="E21" s="315"/>
      <c r="F21" s="243"/>
      <c r="G21" s="99"/>
      <c r="H21" s="89"/>
      <c r="I21" s="90">
        <v>28315.14</v>
      </c>
      <c r="J21" s="245"/>
    </row>
    <row r="22" spans="1:11" s="119" customFormat="1" ht="17.25" customHeight="1">
      <c r="A22" s="92" t="s">
        <v>345</v>
      </c>
      <c r="B22" s="140" t="s">
        <v>323</v>
      </c>
      <c r="C22" s="103" t="s">
        <v>655</v>
      </c>
      <c r="D22" s="87">
        <v>1</v>
      </c>
      <c r="E22" s="326" t="s">
        <v>234</v>
      </c>
      <c r="F22" s="327"/>
      <c r="G22" s="99">
        <v>21980.39</v>
      </c>
      <c r="H22" s="91">
        <v>28315.14</v>
      </c>
      <c r="I22" s="91">
        <v>28315.14</v>
      </c>
      <c r="J22" s="245"/>
    </row>
    <row r="23" spans="1:11" s="118" customFormat="1" ht="17.25" customHeight="1">
      <c r="A23" s="93" t="s">
        <v>300</v>
      </c>
      <c r="B23" s="94" t="s">
        <v>302</v>
      </c>
      <c r="C23" s="98"/>
      <c r="D23" s="88"/>
      <c r="E23" s="315"/>
      <c r="F23" s="243"/>
      <c r="G23" s="99"/>
      <c r="H23" s="89"/>
      <c r="I23" s="90">
        <v>7228.83</v>
      </c>
      <c r="J23" s="245"/>
    </row>
    <row r="24" spans="1:11" s="119" customFormat="1" ht="12.75">
      <c r="A24" s="155" t="s">
        <v>346</v>
      </c>
      <c r="B24" s="95" t="s">
        <v>453</v>
      </c>
      <c r="C24" s="100" t="s">
        <v>15</v>
      </c>
      <c r="D24" s="87">
        <v>63</v>
      </c>
      <c r="E24" s="315" t="s">
        <v>608</v>
      </c>
      <c r="F24" s="243" t="s">
        <v>22</v>
      </c>
      <c r="G24" s="158" t="s">
        <v>644</v>
      </c>
      <c r="H24" s="91">
        <v>6.72</v>
      </c>
      <c r="I24" s="91">
        <v>423.36</v>
      </c>
      <c r="J24" s="245"/>
    </row>
    <row r="25" spans="1:11" s="119" customFormat="1" ht="12.75">
      <c r="A25" s="155" t="s">
        <v>347</v>
      </c>
      <c r="B25" s="140" t="s">
        <v>312</v>
      </c>
      <c r="C25" s="100" t="s">
        <v>26</v>
      </c>
      <c r="D25" s="87">
        <v>5.22</v>
      </c>
      <c r="E25" s="315" t="s">
        <v>304</v>
      </c>
      <c r="F25" s="243" t="s">
        <v>22</v>
      </c>
      <c r="G25" s="99">
        <v>26.11</v>
      </c>
      <c r="H25" s="91">
        <v>33.630000000000003</v>
      </c>
      <c r="I25" s="91">
        <v>175.55</v>
      </c>
      <c r="J25" s="245"/>
    </row>
    <row r="26" spans="1:11" s="119" customFormat="1" ht="12.75">
      <c r="A26" s="155" t="s">
        <v>348</v>
      </c>
      <c r="B26" s="95" t="s">
        <v>166</v>
      </c>
      <c r="C26" s="100" t="s">
        <v>26</v>
      </c>
      <c r="D26" s="134">
        <v>7.0000000000000007E-2</v>
      </c>
      <c r="E26" s="315" t="s">
        <v>235</v>
      </c>
      <c r="F26" s="243" t="s">
        <v>22</v>
      </c>
      <c r="G26" s="101">
        <v>152.88999999999999</v>
      </c>
      <c r="H26" s="91">
        <v>196.95</v>
      </c>
      <c r="I26" s="91">
        <v>13.79</v>
      </c>
      <c r="J26" s="245"/>
    </row>
    <row r="27" spans="1:11" s="119" customFormat="1" ht="12.75">
      <c r="A27" s="155" t="s">
        <v>349</v>
      </c>
      <c r="B27" s="95" t="s">
        <v>237</v>
      </c>
      <c r="C27" s="100" t="s">
        <v>26</v>
      </c>
      <c r="D27" s="87">
        <v>0.63000000000000012</v>
      </c>
      <c r="E27" s="315" t="s">
        <v>311</v>
      </c>
      <c r="F27" s="243" t="s">
        <v>22</v>
      </c>
      <c r="G27" s="101">
        <v>199.94</v>
      </c>
      <c r="H27" s="91">
        <v>257.56</v>
      </c>
      <c r="I27" s="91">
        <v>162.26</v>
      </c>
      <c r="J27" s="245"/>
    </row>
    <row r="28" spans="1:11" s="119" customFormat="1" ht="12.75">
      <c r="A28" s="155" t="s">
        <v>350</v>
      </c>
      <c r="B28" s="95" t="s">
        <v>313</v>
      </c>
      <c r="C28" s="100" t="s">
        <v>26</v>
      </c>
      <c r="D28" s="87">
        <v>0.18</v>
      </c>
      <c r="E28" s="315" t="s">
        <v>494</v>
      </c>
      <c r="F28" s="243" t="s">
        <v>196</v>
      </c>
      <c r="G28" s="101">
        <v>22.69</v>
      </c>
      <c r="H28" s="91">
        <v>29.23</v>
      </c>
      <c r="I28" s="91">
        <v>5.26</v>
      </c>
      <c r="J28" s="245"/>
    </row>
    <row r="29" spans="1:11" s="119" customFormat="1" ht="12.75">
      <c r="A29" s="155" t="s">
        <v>351</v>
      </c>
      <c r="B29" s="95" t="s">
        <v>315</v>
      </c>
      <c r="C29" s="100" t="s">
        <v>15</v>
      </c>
      <c r="D29" s="87">
        <v>82.08</v>
      </c>
      <c r="E29" s="315" t="s">
        <v>314</v>
      </c>
      <c r="F29" s="243" t="s">
        <v>196</v>
      </c>
      <c r="G29" s="101">
        <v>11.65</v>
      </c>
      <c r="H29" s="91">
        <v>15.01</v>
      </c>
      <c r="I29" s="91">
        <v>1232.02</v>
      </c>
      <c r="J29" s="245"/>
    </row>
    <row r="30" spans="1:11" s="119" customFormat="1" ht="12.75">
      <c r="A30" s="155" t="s">
        <v>352</v>
      </c>
      <c r="B30" s="95" t="s">
        <v>247</v>
      </c>
      <c r="C30" s="100" t="s">
        <v>15</v>
      </c>
      <c r="D30" s="87">
        <v>137.51999999999998</v>
      </c>
      <c r="E30" s="315" t="s">
        <v>253</v>
      </c>
      <c r="F30" s="243" t="s">
        <v>196</v>
      </c>
      <c r="G30" s="101">
        <v>1.54</v>
      </c>
      <c r="H30" s="91">
        <v>1.98</v>
      </c>
      <c r="I30" s="91">
        <v>272.29000000000002</v>
      </c>
      <c r="J30" s="245"/>
    </row>
    <row r="31" spans="1:11" s="119" customFormat="1" ht="12.75">
      <c r="A31" s="155" t="s">
        <v>353</v>
      </c>
      <c r="B31" s="95" t="s">
        <v>246</v>
      </c>
      <c r="C31" s="100" t="s">
        <v>15</v>
      </c>
      <c r="D31" s="87">
        <v>89.91</v>
      </c>
      <c r="E31" s="315" t="s">
        <v>252</v>
      </c>
      <c r="F31" s="243" t="s">
        <v>185</v>
      </c>
      <c r="G31" s="101">
        <v>4.17</v>
      </c>
      <c r="H31" s="91">
        <v>5.37</v>
      </c>
      <c r="I31" s="91">
        <v>482.82</v>
      </c>
      <c r="J31" s="245"/>
    </row>
    <row r="32" spans="1:11" s="136" customFormat="1" ht="24.75" customHeight="1">
      <c r="A32" s="155" t="s">
        <v>354</v>
      </c>
      <c r="B32" s="95" t="s">
        <v>630</v>
      </c>
      <c r="C32" s="100" t="s">
        <v>15</v>
      </c>
      <c r="D32" s="87">
        <v>32.57</v>
      </c>
      <c r="E32" s="315" t="s">
        <v>254</v>
      </c>
      <c r="F32" s="243" t="s">
        <v>196</v>
      </c>
      <c r="G32" s="101">
        <v>9.3000000000000007</v>
      </c>
      <c r="H32" s="91">
        <v>11.98</v>
      </c>
      <c r="I32" s="91">
        <v>390.19</v>
      </c>
      <c r="J32" s="282"/>
    </row>
    <row r="33" spans="1:10" s="119" customFormat="1" ht="12.75">
      <c r="A33" s="155" t="s">
        <v>355</v>
      </c>
      <c r="B33" s="95" t="s">
        <v>454</v>
      </c>
      <c r="C33" s="100" t="s">
        <v>15</v>
      </c>
      <c r="D33" s="87">
        <v>196.56</v>
      </c>
      <c r="E33" s="315" t="s">
        <v>455</v>
      </c>
      <c r="F33" s="243" t="s">
        <v>185</v>
      </c>
      <c r="G33" s="101">
        <v>2.61</v>
      </c>
      <c r="H33" s="91">
        <v>3.36</v>
      </c>
      <c r="I33" s="91">
        <v>660.44</v>
      </c>
      <c r="J33" s="245"/>
    </row>
    <row r="34" spans="1:10" s="119" customFormat="1" ht="25.5">
      <c r="A34" s="155" t="s">
        <v>356</v>
      </c>
      <c r="B34" s="95" t="s">
        <v>255</v>
      </c>
      <c r="C34" s="100" t="s">
        <v>15</v>
      </c>
      <c r="D34" s="87">
        <v>149.04</v>
      </c>
      <c r="E34" s="315" t="s">
        <v>256</v>
      </c>
      <c r="F34" s="243" t="s">
        <v>22</v>
      </c>
      <c r="G34" s="101">
        <v>4.68</v>
      </c>
      <c r="H34" s="91">
        <v>6.03</v>
      </c>
      <c r="I34" s="91">
        <v>898.71</v>
      </c>
      <c r="J34" s="245"/>
    </row>
    <row r="35" spans="1:10" s="119" customFormat="1" ht="12.75">
      <c r="A35" s="155" t="s">
        <v>357</v>
      </c>
      <c r="B35" s="95" t="s">
        <v>219</v>
      </c>
      <c r="C35" s="100" t="s">
        <v>15</v>
      </c>
      <c r="D35" s="87">
        <v>309.95999999999998</v>
      </c>
      <c r="E35" s="315" t="s">
        <v>218</v>
      </c>
      <c r="F35" s="243" t="s">
        <v>185</v>
      </c>
      <c r="G35" s="101">
        <v>5.48</v>
      </c>
      <c r="H35" s="91">
        <v>7.06</v>
      </c>
      <c r="I35" s="91">
        <v>2188.3200000000002</v>
      </c>
      <c r="J35" s="245"/>
    </row>
    <row r="36" spans="1:10" s="119" customFormat="1" ht="12.75">
      <c r="A36" s="155" t="s">
        <v>358</v>
      </c>
      <c r="B36" s="95" t="s">
        <v>645</v>
      </c>
      <c r="C36" s="100" t="s">
        <v>35</v>
      </c>
      <c r="D36" s="87">
        <v>9</v>
      </c>
      <c r="E36" s="315" t="s">
        <v>220</v>
      </c>
      <c r="F36" s="243" t="s">
        <v>196</v>
      </c>
      <c r="G36" s="101">
        <v>7.52</v>
      </c>
      <c r="H36" s="91">
        <v>9.69</v>
      </c>
      <c r="I36" s="91">
        <v>87.21</v>
      </c>
      <c r="J36" s="245"/>
    </row>
    <row r="37" spans="1:10" s="119" customFormat="1" ht="12.75">
      <c r="A37" s="155" t="s">
        <v>359</v>
      </c>
      <c r="B37" s="95" t="s">
        <v>221</v>
      </c>
      <c r="C37" s="100" t="s">
        <v>35</v>
      </c>
      <c r="D37" s="87">
        <v>9</v>
      </c>
      <c r="E37" s="315" t="s">
        <v>446</v>
      </c>
      <c r="F37" s="243" t="s">
        <v>22</v>
      </c>
      <c r="G37" s="101">
        <v>11.79</v>
      </c>
      <c r="H37" s="91">
        <v>15.19</v>
      </c>
      <c r="I37" s="91">
        <v>136.71</v>
      </c>
      <c r="J37" s="245"/>
    </row>
    <row r="38" spans="1:10" s="119" customFormat="1" ht="12.75">
      <c r="A38" s="155" t="s">
        <v>360</v>
      </c>
      <c r="B38" s="95" t="s">
        <v>236</v>
      </c>
      <c r="C38" s="100" t="s">
        <v>35</v>
      </c>
      <c r="D38" s="87">
        <v>9</v>
      </c>
      <c r="E38" s="315" t="s">
        <v>303</v>
      </c>
      <c r="F38" s="243" t="s">
        <v>196</v>
      </c>
      <c r="G38" s="101">
        <v>8.6199999999999992</v>
      </c>
      <c r="H38" s="91">
        <v>11.1</v>
      </c>
      <c r="I38" s="91">
        <v>99.9</v>
      </c>
      <c r="J38" s="245"/>
    </row>
    <row r="39" spans="1:10" s="118" customFormat="1" ht="16.5" customHeight="1">
      <c r="A39" s="93" t="s">
        <v>16</v>
      </c>
      <c r="B39" s="97" t="s">
        <v>168</v>
      </c>
      <c r="C39" s="98"/>
      <c r="D39" s="88"/>
      <c r="E39" s="315"/>
      <c r="F39" s="243"/>
      <c r="G39" s="102"/>
      <c r="H39" s="91"/>
      <c r="I39" s="90">
        <v>8251.4399999999987</v>
      </c>
      <c r="J39" s="245"/>
    </row>
    <row r="40" spans="1:10" s="119" customFormat="1" ht="16.5" customHeight="1">
      <c r="A40" s="92" t="s">
        <v>141</v>
      </c>
      <c r="B40" s="96" t="s">
        <v>167</v>
      </c>
      <c r="C40" s="103" t="s">
        <v>26</v>
      </c>
      <c r="D40" s="87">
        <v>0.36</v>
      </c>
      <c r="E40" s="315" t="s">
        <v>197</v>
      </c>
      <c r="F40" s="243" t="s">
        <v>185</v>
      </c>
      <c r="G40" s="101">
        <v>26.63</v>
      </c>
      <c r="H40" s="91">
        <v>34.299999999999997</v>
      </c>
      <c r="I40" s="91">
        <v>12.35</v>
      </c>
      <c r="J40" s="245"/>
    </row>
    <row r="41" spans="1:10" s="119" customFormat="1" ht="16.5" customHeight="1">
      <c r="A41" s="155" t="s">
        <v>361</v>
      </c>
      <c r="B41" s="96" t="s">
        <v>176</v>
      </c>
      <c r="C41" s="103" t="s">
        <v>26</v>
      </c>
      <c r="D41" s="87">
        <v>0.2</v>
      </c>
      <c r="E41" s="315" t="s">
        <v>198</v>
      </c>
      <c r="F41" s="243" t="s">
        <v>185</v>
      </c>
      <c r="G41" s="101">
        <v>31.33</v>
      </c>
      <c r="H41" s="91">
        <v>40.36</v>
      </c>
      <c r="I41" s="91">
        <v>8.07</v>
      </c>
      <c r="J41" s="245"/>
    </row>
    <row r="42" spans="1:10" s="119" customFormat="1" ht="25.5">
      <c r="A42" s="155" t="s">
        <v>362</v>
      </c>
      <c r="B42" s="96" t="s">
        <v>310</v>
      </c>
      <c r="C42" s="103" t="s">
        <v>26</v>
      </c>
      <c r="D42" s="87">
        <v>0.5</v>
      </c>
      <c r="E42" s="315" t="s">
        <v>309</v>
      </c>
      <c r="F42" s="243" t="s">
        <v>185</v>
      </c>
      <c r="G42" s="101">
        <v>236.3</v>
      </c>
      <c r="H42" s="91">
        <v>304.39999999999998</v>
      </c>
      <c r="I42" s="91">
        <v>152.19999999999999</v>
      </c>
      <c r="J42" s="245"/>
    </row>
    <row r="43" spans="1:10" s="119" customFormat="1" ht="38.25">
      <c r="A43" s="155" t="s">
        <v>363</v>
      </c>
      <c r="B43" s="96" t="s">
        <v>594</v>
      </c>
      <c r="C43" s="86" t="s">
        <v>26</v>
      </c>
      <c r="D43" s="87">
        <v>0.14000000000000001</v>
      </c>
      <c r="E43" s="315" t="s">
        <v>595</v>
      </c>
      <c r="F43" s="243" t="s">
        <v>196</v>
      </c>
      <c r="G43" s="101">
        <v>1334.89</v>
      </c>
      <c r="H43" s="91">
        <v>1719.61</v>
      </c>
      <c r="I43" s="91">
        <v>240.75</v>
      </c>
      <c r="J43" s="245"/>
    </row>
    <row r="44" spans="1:10" s="119" customFormat="1" ht="31.5" customHeight="1">
      <c r="A44" s="155" t="s">
        <v>364</v>
      </c>
      <c r="B44" s="96" t="s">
        <v>305</v>
      </c>
      <c r="C44" s="86" t="s">
        <v>27</v>
      </c>
      <c r="D44" s="87">
        <v>146.25</v>
      </c>
      <c r="E44" s="315" t="s">
        <v>306</v>
      </c>
      <c r="F44" s="243" t="s">
        <v>196</v>
      </c>
      <c r="G44" s="91">
        <v>17.940000000000001</v>
      </c>
      <c r="H44" s="91">
        <v>23.11</v>
      </c>
      <c r="I44" s="91">
        <v>3379.84</v>
      </c>
      <c r="J44" s="245"/>
    </row>
    <row r="45" spans="1:10" s="119" customFormat="1" ht="45" customHeight="1">
      <c r="A45" s="155" t="s">
        <v>365</v>
      </c>
      <c r="B45" s="96" t="s">
        <v>308</v>
      </c>
      <c r="C45" s="86" t="s">
        <v>15</v>
      </c>
      <c r="D45" s="87">
        <v>26.37</v>
      </c>
      <c r="E45" s="315" t="s">
        <v>307</v>
      </c>
      <c r="F45" s="243" t="s">
        <v>185</v>
      </c>
      <c r="G45" s="91">
        <v>65.010000000000005</v>
      </c>
      <c r="H45" s="91">
        <v>83.75</v>
      </c>
      <c r="I45" s="91">
        <v>2208.4899999999998</v>
      </c>
      <c r="J45" s="245"/>
    </row>
    <row r="46" spans="1:10" s="119" customFormat="1" ht="13.5">
      <c r="A46" s="155" t="s">
        <v>366</v>
      </c>
      <c r="B46" s="96" t="s">
        <v>610</v>
      </c>
      <c r="C46" s="86" t="s">
        <v>26</v>
      </c>
      <c r="D46" s="87">
        <v>0.5</v>
      </c>
      <c r="E46" s="315" t="s">
        <v>609</v>
      </c>
      <c r="F46" s="243" t="s">
        <v>185</v>
      </c>
      <c r="G46" s="91">
        <v>109.24</v>
      </c>
      <c r="H46" s="91">
        <v>140.72</v>
      </c>
      <c r="I46" s="91">
        <v>70.36</v>
      </c>
      <c r="J46" s="245"/>
    </row>
    <row r="47" spans="1:10" s="119" customFormat="1" ht="38.25">
      <c r="A47" s="155" t="s">
        <v>367</v>
      </c>
      <c r="B47" s="96" t="s">
        <v>456</v>
      </c>
      <c r="C47" s="86" t="s">
        <v>26</v>
      </c>
      <c r="D47" s="87">
        <v>5.669999999999999</v>
      </c>
      <c r="E47" s="315" t="s">
        <v>447</v>
      </c>
      <c r="F47" s="243" t="s">
        <v>196</v>
      </c>
      <c r="G47" s="101">
        <v>298.38</v>
      </c>
      <c r="H47" s="91">
        <v>384.37</v>
      </c>
      <c r="I47" s="91">
        <v>2179.38</v>
      </c>
      <c r="J47" s="245"/>
    </row>
    <row r="48" spans="1:10" s="289" customFormat="1" ht="16.5" customHeight="1">
      <c r="A48" s="93" t="s">
        <v>17</v>
      </c>
      <c r="B48" s="97" t="s">
        <v>193</v>
      </c>
      <c r="C48" s="98"/>
      <c r="D48" s="88"/>
      <c r="E48" s="315"/>
      <c r="F48" s="243"/>
      <c r="G48" s="102"/>
      <c r="H48" s="91"/>
      <c r="I48" s="90">
        <v>4622.63</v>
      </c>
      <c r="J48" s="282"/>
    </row>
    <row r="49" spans="1:10" s="119" customFormat="1" ht="25.5">
      <c r="A49" s="92" t="s">
        <v>142</v>
      </c>
      <c r="B49" s="96" t="s">
        <v>457</v>
      </c>
      <c r="C49" s="103" t="s">
        <v>27</v>
      </c>
      <c r="D49" s="87">
        <v>108</v>
      </c>
      <c r="E49" s="315" t="s">
        <v>460</v>
      </c>
      <c r="F49" s="243" t="s">
        <v>22</v>
      </c>
      <c r="G49" s="101">
        <v>6.64</v>
      </c>
      <c r="H49" s="91">
        <v>8.5500000000000007</v>
      </c>
      <c r="I49" s="91">
        <v>923.4</v>
      </c>
      <c r="J49" s="245"/>
    </row>
    <row r="50" spans="1:10" s="119" customFormat="1" ht="25.5">
      <c r="A50" s="155" t="s">
        <v>143</v>
      </c>
      <c r="B50" s="96" t="s">
        <v>458</v>
      </c>
      <c r="C50" s="103" t="s">
        <v>27</v>
      </c>
      <c r="D50" s="87">
        <v>72</v>
      </c>
      <c r="E50" s="315" t="s">
        <v>461</v>
      </c>
      <c r="F50" s="243" t="s">
        <v>22</v>
      </c>
      <c r="G50" s="101">
        <v>3.19</v>
      </c>
      <c r="H50" s="91">
        <v>4.1100000000000003</v>
      </c>
      <c r="I50" s="91">
        <v>295.92</v>
      </c>
      <c r="J50" s="245"/>
    </row>
    <row r="51" spans="1:10" s="119" customFormat="1" ht="25.5">
      <c r="A51" s="155" t="s">
        <v>324</v>
      </c>
      <c r="B51" s="96" t="s">
        <v>459</v>
      </c>
      <c r="C51" s="103" t="s">
        <v>27</v>
      </c>
      <c r="D51" s="87">
        <v>180</v>
      </c>
      <c r="E51" s="315" t="s">
        <v>462</v>
      </c>
      <c r="F51" s="243" t="s">
        <v>196</v>
      </c>
      <c r="G51" s="101">
        <v>3.07</v>
      </c>
      <c r="H51" s="91">
        <v>3.95</v>
      </c>
      <c r="I51" s="91">
        <v>711</v>
      </c>
      <c r="J51" s="245"/>
    </row>
    <row r="52" spans="1:10" s="119" customFormat="1" ht="25.5">
      <c r="A52" s="155" t="s">
        <v>490</v>
      </c>
      <c r="B52" s="96" t="s">
        <v>169</v>
      </c>
      <c r="C52" s="103" t="s">
        <v>15</v>
      </c>
      <c r="D52" s="87">
        <v>62.730000000000011</v>
      </c>
      <c r="E52" s="315" t="s">
        <v>222</v>
      </c>
      <c r="F52" s="243" t="s">
        <v>196</v>
      </c>
      <c r="G52" s="101">
        <v>30.02</v>
      </c>
      <c r="H52" s="91">
        <v>38.67</v>
      </c>
      <c r="I52" s="91">
        <v>2425.77</v>
      </c>
      <c r="J52" s="245"/>
    </row>
    <row r="53" spans="1:10" s="119" customFormat="1" ht="25.5">
      <c r="A53" s="155" t="s">
        <v>491</v>
      </c>
      <c r="B53" s="120" t="s">
        <v>463</v>
      </c>
      <c r="C53" s="103" t="s">
        <v>15</v>
      </c>
      <c r="D53" s="87">
        <v>2.25</v>
      </c>
      <c r="E53" s="315" t="s">
        <v>464</v>
      </c>
      <c r="F53" s="243" t="s">
        <v>199</v>
      </c>
      <c r="G53" s="101">
        <v>91.96</v>
      </c>
      <c r="H53" s="91">
        <v>118.46</v>
      </c>
      <c r="I53" s="91">
        <v>266.54000000000002</v>
      </c>
      <c r="J53" s="245"/>
    </row>
    <row r="54" spans="1:10" s="118" customFormat="1" ht="16.5" customHeight="1">
      <c r="A54" s="93" t="s">
        <v>18</v>
      </c>
      <c r="B54" s="97" t="s">
        <v>157</v>
      </c>
      <c r="C54" s="98"/>
      <c r="D54" s="88"/>
      <c r="E54" s="315"/>
      <c r="F54" s="243"/>
      <c r="G54" s="102"/>
      <c r="H54" s="91"/>
      <c r="I54" s="90">
        <v>11268.44</v>
      </c>
      <c r="J54" s="245"/>
    </row>
    <row r="55" spans="1:10" s="119" customFormat="1" ht="16.5" customHeight="1">
      <c r="A55" s="92" t="s">
        <v>368</v>
      </c>
      <c r="B55" s="96" t="s">
        <v>171</v>
      </c>
      <c r="C55" s="103" t="s">
        <v>15</v>
      </c>
      <c r="D55" s="87">
        <v>162.79999999999998</v>
      </c>
      <c r="E55" s="315" t="s">
        <v>200</v>
      </c>
      <c r="F55" s="243" t="s">
        <v>199</v>
      </c>
      <c r="G55" s="101">
        <v>2.69</v>
      </c>
      <c r="H55" s="91">
        <v>3.47</v>
      </c>
      <c r="I55" s="91">
        <v>564.91999999999996</v>
      </c>
      <c r="J55" s="245"/>
    </row>
    <row r="56" spans="1:10" s="119" customFormat="1" ht="25.5">
      <c r="A56" s="155" t="s">
        <v>369</v>
      </c>
      <c r="B56" s="96" t="s">
        <v>172</v>
      </c>
      <c r="C56" s="103" t="s">
        <v>15</v>
      </c>
      <c r="D56" s="87">
        <v>162.79999999999998</v>
      </c>
      <c r="E56" s="315" t="s">
        <v>201</v>
      </c>
      <c r="F56" s="243" t="s">
        <v>185</v>
      </c>
      <c r="G56" s="101">
        <v>24.63</v>
      </c>
      <c r="H56" s="91">
        <v>31.73</v>
      </c>
      <c r="I56" s="91">
        <v>5165.6400000000003</v>
      </c>
      <c r="J56" s="245"/>
    </row>
    <row r="57" spans="1:10" s="119" customFormat="1" ht="46.5" customHeight="1">
      <c r="A57" s="155" t="s">
        <v>370</v>
      </c>
      <c r="B57" s="96" t="s">
        <v>654</v>
      </c>
      <c r="C57" s="103" t="s">
        <v>15</v>
      </c>
      <c r="D57" s="87">
        <v>138.51</v>
      </c>
      <c r="E57" s="315" t="s">
        <v>316</v>
      </c>
      <c r="F57" s="243" t="s">
        <v>185</v>
      </c>
      <c r="G57" s="101">
        <v>28.37</v>
      </c>
      <c r="H57" s="91">
        <v>36.549999999999997</v>
      </c>
      <c r="I57" s="91">
        <v>5062.54</v>
      </c>
      <c r="J57" s="245"/>
    </row>
    <row r="58" spans="1:10" s="119" customFormat="1" ht="12.75">
      <c r="A58" s="155" t="s">
        <v>371</v>
      </c>
      <c r="B58" s="96" t="s">
        <v>248</v>
      </c>
      <c r="C58" s="103" t="s">
        <v>27</v>
      </c>
      <c r="D58" s="87">
        <v>9.4500000000000011</v>
      </c>
      <c r="E58" s="315" t="s">
        <v>448</v>
      </c>
      <c r="F58" s="243" t="s">
        <v>196</v>
      </c>
      <c r="G58" s="101">
        <v>39.049999999999997</v>
      </c>
      <c r="H58" s="91">
        <v>50.3</v>
      </c>
      <c r="I58" s="91">
        <v>475.34</v>
      </c>
      <c r="J58" s="245"/>
    </row>
    <row r="59" spans="1:10" s="118" customFormat="1" ht="16.5" customHeight="1">
      <c r="A59" s="93" t="s">
        <v>19</v>
      </c>
      <c r="B59" s="97" t="s">
        <v>170</v>
      </c>
      <c r="C59" s="98"/>
      <c r="D59" s="88"/>
      <c r="E59" s="315"/>
      <c r="F59" s="243"/>
      <c r="G59" s="101"/>
      <c r="H59" s="91"/>
      <c r="I59" s="90">
        <v>22244.460000000003</v>
      </c>
      <c r="J59" s="245"/>
    </row>
    <row r="60" spans="1:10" s="119" customFormat="1" ht="30.75" customHeight="1">
      <c r="A60" s="155" t="s">
        <v>372</v>
      </c>
      <c r="B60" s="96" t="s">
        <v>578</v>
      </c>
      <c r="C60" s="103" t="s">
        <v>15</v>
      </c>
      <c r="D60" s="87">
        <v>87.92</v>
      </c>
      <c r="E60" s="315" t="s">
        <v>577</v>
      </c>
      <c r="F60" s="243" t="s">
        <v>196</v>
      </c>
      <c r="G60" s="101">
        <v>3.1</v>
      </c>
      <c r="H60" s="91">
        <v>3.99</v>
      </c>
      <c r="I60" s="91">
        <v>350.8</v>
      </c>
      <c r="J60" s="245"/>
    </row>
    <row r="61" spans="1:10" s="119" customFormat="1" ht="25.5">
      <c r="A61" s="155" t="s">
        <v>373</v>
      </c>
      <c r="B61" s="96" t="s">
        <v>192</v>
      </c>
      <c r="C61" s="103" t="s">
        <v>15</v>
      </c>
      <c r="D61" s="87">
        <v>89.91</v>
      </c>
      <c r="E61" s="315" t="s">
        <v>223</v>
      </c>
      <c r="F61" s="243" t="s">
        <v>185</v>
      </c>
      <c r="G61" s="101">
        <v>23.53</v>
      </c>
      <c r="H61" s="91">
        <v>30.31</v>
      </c>
      <c r="I61" s="91">
        <v>2725.17</v>
      </c>
      <c r="J61" s="245"/>
    </row>
    <row r="62" spans="1:10" s="119" customFormat="1" ht="25.5">
      <c r="A62" s="155" t="s">
        <v>374</v>
      </c>
      <c r="B62" s="96" t="s">
        <v>177</v>
      </c>
      <c r="C62" s="103" t="s">
        <v>15</v>
      </c>
      <c r="D62" s="87">
        <v>113.04</v>
      </c>
      <c r="E62" s="315" t="s">
        <v>202</v>
      </c>
      <c r="F62" s="243" t="s">
        <v>185</v>
      </c>
      <c r="G62" s="101">
        <v>62.6</v>
      </c>
      <c r="H62" s="91">
        <v>80.64</v>
      </c>
      <c r="I62" s="91">
        <v>9115.5499999999993</v>
      </c>
      <c r="J62" s="245"/>
    </row>
    <row r="63" spans="1:10" s="119" customFormat="1" ht="25.5">
      <c r="A63" s="155" t="s">
        <v>375</v>
      </c>
      <c r="B63" s="96" t="s">
        <v>249</v>
      </c>
      <c r="C63" s="103" t="s">
        <v>15</v>
      </c>
      <c r="D63" s="87">
        <v>88.560000000000016</v>
      </c>
      <c r="E63" s="315" t="s">
        <v>250</v>
      </c>
      <c r="F63" s="243" t="s">
        <v>196</v>
      </c>
      <c r="G63" s="101">
        <v>32.68</v>
      </c>
      <c r="H63" s="91">
        <v>42.1</v>
      </c>
      <c r="I63" s="91">
        <v>3728.38</v>
      </c>
      <c r="J63" s="245"/>
    </row>
    <row r="64" spans="1:10" s="119" customFormat="1" ht="25.5">
      <c r="A64" s="155" t="s">
        <v>376</v>
      </c>
      <c r="B64" s="96" t="s">
        <v>631</v>
      </c>
      <c r="C64" s="103" t="s">
        <v>15</v>
      </c>
      <c r="D64" s="87">
        <v>87.92</v>
      </c>
      <c r="E64" s="315" t="s">
        <v>632</v>
      </c>
      <c r="F64" s="243" t="s">
        <v>196</v>
      </c>
      <c r="G64" s="101">
        <v>42.45</v>
      </c>
      <c r="H64" s="91">
        <v>54.68</v>
      </c>
      <c r="I64" s="91">
        <v>4807.47</v>
      </c>
      <c r="J64" s="245"/>
    </row>
    <row r="65" spans="1:10" s="119" customFormat="1" ht="12.75">
      <c r="A65" s="155" t="s">
        <v>576</v>
      </c>
      <c r="B65" s="96" t="s">
        <v>258</v>
      </c>
      <c r="C65" s="103" t="s">
        <v>27</v>
      </c>
      <c r="D65" s="87">
        <v>13.5</v>
      </c>
      <c r="E65" s="315" t="s">
        <v>257</v>
      </c>
      <c r="F65" s="243" t="s">
        <v>196</v>
      </c>
      <c r="G65" s="101">
        <v>36.229999999999997</v>
      </c>
      <c r="H65" s="91">
        <v>46.67</v>
      </c>
      <c r="I65" s="91">
        <v>630.04999999999995</v>
      </c>
      <c r="J65" s="245"/>
    </row>
    <row r="66" spans="1:10" s="119" customFormat="1" ht="25.5">
      <c r="A66" s="155" t="s">
        <v>579</v>
      </c>
      <c r="B66" s="96" t="s">
        <v>582</v>
      </c>
      <c r="C66" s="103" t="s">
        <v>27</v>
      </c>
      <c r="D66" s="87">
        <v>115.19999999999999</v>
      </c>
      <c r="E66" s="315" t="s">
        <v>581</v>
      </c>
      <c r="F66" s="243" t="s">
        <v>185</v>
      </c>
      <c r="G66" s="101">
        <v>5.98</v>
      </c>
      <c r="H66" s="91">
        <v>7.7</v>
      </c>
      <c r="I66" s="91">
        <v>887.04</v>
      </c>
      <c r="J66" s="245"/>
    </row>
    <row r="67" spans="1:10" s="118" customFormat="1" ht="16.5" customHeight="1">
      <c r="A67" s="93" t="s">
        <v>20</v>
      </c>
      <c r="B67" s="97" t="s">
        <v>75</v>
      </c>
      <c r="C67" s="98"/>
      <c r="D67" s="156"/>
      <c r="E67" s="315"/>
      <c r="F67" s="243"/>
      <c r="G67" s="101"/>
      <c r="H67" s="91"/>
      <c r="I67" s="90">
        <v>20574.86</v>
      </c>
      <c r="J67" s="245"/>
    </row>
    <row r="68" spans="1:10" s="119" customFormat="1" ht="25.5">
      <c r="A68" s="92" t="s">
        <v>377</v>
      </c>
      <c r="B68" s="96" t="s">
        <v>186</v>
      </c>
      <c r="C68" s="103" t="s">
        <v>15</v>
      </c>
      <c r="D68" s="87">
        <v>149.04</v>
      </c>
      <c r="E68" s="315" t="s">
        <v>203</v>
      </c>
      <c r="F68" s="243" t="s">
        <v>185</v>
      </c>
      <c r="G68" s="157">
        <v>4.42</v>
      </c>
      <c r="H68" s="91">
        <v>5.69</v>
      </c>
      <c r="I68" s="91">
        <v>848.04</v>
      </c>
      <c r="J68" s="245"/>
    </row>
    <row r="69" spans="1:10" s="136" customFormat="1" ht="38.25">
      <c r="A69" s="155" t="s">
        <v>378</v>
      </c>
      <c r="B69" s="96" t="s">
        <v>648</v>
      </c>
      <c r="C69" s="103" t="s">
        <v>15</v>
      </c>
      <c r="D69" s="87">
        <v>164.16</v>
      </c>
      <c r="E69" s="315" t="s">
        <v>649</v>
      </c>
      <c r="F69" s="243" t="s">
        <v>185</v>
      </c>
      <c r="G69" s="101">
        <v>46.46</v>
      </c>
      <c r="H69" s="91">
        <v>59.85</v>
      </c>
      <c r="I69" s="91">
        <v>9824.98</v>
      </c>
      <c r="J69" s="282"/>
    </row>
    <row r="70" spans="1:10" s="119" customFormat="1" ht="25.5">
      <c r="A70" s="155" t="s">
        <v>379</v>
      </c>
      <c r="B70" s="96" t="s">
        <v>493</v>
      </c>
      <c r="C70" s="103" t="s">
        <v>15</v>
      </c>
      <c r="D70" s="87">
        <v>164.16</v>
      </c>
      <c r="E70" s="315" t="s">
        <v>646</v>
      </c>
      <c r="F70" s="243" t="s">
        <v>185</v>
      </c>
      <c r="G70" s="101">
        <v>21.72</v>
      </c>
      <c r="H70" s="91">
        <v>27.98</v>
      </c>
      <c r="I70" s="91">
        <v>4593.2</v>
      </c>
      <c r="J70" s="245"/>
    </row>
    <row r="71" spans="1:10" s="119" customFormat="1" ht="51">
      <c r="A71" s="155" t="s">
        <v>380</v>
      </c>
      <c r="B71" s="96" t="s">
        <v>593</v>
      </c>
      <c r="C71" s="103" t="s">
        <v>15</v>
      </c>
      <c r="D71" s="87">
        <v>72.09</v>
      </c>
      <c r="E71" s="315" t="s">
        <v>449</v>
      </c>
      <c r="F71" s="243" t="s">
        <v>196</v>
      </c>
      <c r="G71" s="101">
        <v>28</v>
      </c>
      <c r="H71" s="91">
        <v>36.07</v>
      </c>
      <c r="I71" s="91">
        <v>2600.29</v>
      </c>
      <c r="J71" s="245"/>
    </row>
    <row r="72" spans="1:10" s="136" customFormat="1" ht="53.25" customHeight="1">
      <c r="A72" s="155" t="s">
        <v>381</v>
      </c>
      <c r="B72" s="96" t="s">
        <v>327</v>
      </c>
      <c r="C72" s="103" t="s">
        <v>27</v>
      </c>
      <c r="D72" s="87">
        <v>27.599999999999998</v>
      </c>
      <c r="E72" s="315" t="s">
        <v>611</v>
      </c>
      <c r="F72" s="243" t="s">
        <v>185</v>
      </c>
      <c r="G72" s="101">
        <v>58.66</v>
      </c>
      <c r="H72" s="91">
        <v>75.569999999999993</v>
      </c>
      <c r="I72" s="91">
        <v>2085.73</v>
      </c>
      <c r="J72" s="282"/>
    </row>
    <row r="73" spans="1:10" s="136" customFormat="1" ht="50.25" customHeight="1">
      <c r="A73" s="155" t="s">
        <v>382</v>
      </c>
      <c r="B73" s="96" t="s">
        <v>329</v>
      </c>
      <c r="C73" s="103" t="s">
        <v>27</v>
      </c>
      <c r="D73" s="87">
        <v>18</v>
      </c>
      <c r="E73" s="315" t="s">
        <v>328</v>
      </c>
      <c r="F73" s="243" t="s">
        <v>185</v>
      </c>
      <c r="G73" s="101">
        <v>26.85</v>
      </c>
      <c r="H73" s="91">
        <v>34.590000000000003</v>
      </c>
      <c r="I73" s="91">
        <v>622.62</v>
      </c>
      <c r="J73" s="282"/>
    </row>
    <row r="74" spans="1:10" s="118" customFormat="1" ht="16.5" customHeight="1">
      <c r="A74" s="93" t="s">
        <v>68</v>
      </c>
      <c r="B74" s="97" t="s">
        <v>76</v>
      </c>
      <c r="C74" s="98"/>
      <c r="D74" s="88"/>
      <c r="E74" s="315"/>
      <c r="F74" s="243"/>
      <c r="G74" s="102"/>
      <c r="H74" s="91"/>
      <c r="I74" s="90">
        <v>38468.219999999994</v>
      </c>
      <c r="J74" s="245"/>
    </row>
    <row r="75" spans="1:10" s="119" customFormat="1" ht="51">
      <c r="A75" s="92" t="s">
        <v>383</v>
      </c>
      <c r="B75" s="96" t="s">
        <v>238</v>
      </c>
      <c r="C75" s="103" t="s">
        <v>27</v>
      </c>
      <c r="D75" s="87">
        <v>35.100000000000009</v>
      </c>
      <c r="E75" s="315" t="s">
        <v>450</v>
      </c>
      <c r="F75" s="243" t="s">
        <v>196</v>
      </c>
      <c r="G75" s="101">
        <v>404.94</v>
      </c>
      <c r="H75" s="91">
        <v>521.64</v>
      </c>
      <c r="I75" s="91">
        <v>18309.560000000001</v>
      </c>
      <c r="J75" s="245"/>
    </row>
    <row r="76" spans="1:10" s="119" customFormat="1" ht="12.75">
      <c r="A76" s="155" t="s">
        <v>384</v>
      </c>
      <c r="B76" s="96" t="s">
        <v>194</v>
      </c>
      <c r="C76" s="103" t="s">
        <v>15</v>
      </c>
      <c r="D76" s="87">
        <v>15.26</v>
      </c>
      <c r="E76" s="315" t="s">
        <v>204</v>
      </c>
      <c r="F76" s="243" t="s">
        <v>196</v>
      </c>
      <c r="G76" s="101">
        <v>65.290000000000006</v>
      </c>
      <c r="H76" s="91">
        <v>84.11</v>
      </c>
      <c r="I76" s="91">
        <v>1283.52</v>
      </c>
      <c r="J76" s="245"/>
    </row>
    <row r="77" spans="1:10" s="119" customFormat="1" ht="25.5">
      <c r="A77" s="155" t="s">
        <v>385</v>
      </c>
      <c r="B77" s="96" t="s">
        <v>259</v>
      </c>
      <c r="C77" s="103" t="s">
        <v>35</v>
      </c>
      <c r="D77" s="87">
        <v>9</v>
      </c>
      <c r="E77" s="315" t="s">
        <v>633</v>
      </c>
      <c r="F77" s="243" t="s">
        <v>196</v>
      </c>
      <c r="G77" s="101">
        <v>751.97</v>
      </c>
      <c r="H77" s="91">
        <v>968.69</v>
      </c>
      <c r="I77" s="91">
        <v>8718.2099999999991</v>
      </c>
      <c r="J77" s="245"/>
    </row>
    <row r="78" spans="1:10" s="119" customFormat="1" ht="25.5">
      <c r="A78" s="155" t="s">
        <v>386</v>
      </c>
      <c r="B78" s="96" t="s">
        <v>612</v>
      </c>
      <c r="C78" s="103" t="s">
        <v>35</v>
      </c>
      <c r="D78" s="87">
        <v>8</v>
      </c>
      <c r="E78" s="315" t="s">
        <v>495</v>
      </c>
      <c r="F78" s="243" t="s">
        <v>196</v>
      </c>
      <c r="G78" s="101">
        <v>356.25</v>
      </c>
      <c r="H78" s="91">
        <v>458.92</v>
      </c>
      <c r="I78" s="91">
        <v>3671.36</v>
      </c>
      <c r="J78" s="245"/>
    </row>
    <row r="79" spans="1:10" s="119" customFormat="1" ht="25.5">
      <c r="A79" s="155" t="s">
        <v>387</v>
      </c>
      <c r="B79" s="96" t="s">
        <v>260</v>
      </c>
      <c r="C79" s="103" t="s">
        <v>15</v>
      </c>
      <c r="D79" s="87">
        <v>9</v>
      </c>
      <c r="E79" s="315" t="s">
        <v>261</v>
      </c>
      <c r="F79" s="243" t="s">
        <v>185</v>
      </c>
      <c r="G79" s="101">
        <v>351.88</v>
      </c>
      <c r="H79" s="91">
        <v>453.29</v>
      </c>
      <c r="I79" s="91">
        <v>4079.61</v>
      </c>
      <c r="J79" s="245"/>
    </row>
    <row r="80" spans="1:10" s="119" customFormat="1" ht="25.5">
      <c r="A80" s="155" t="s">
        <v>388</v>
      </c>
      <c r="B80" s="96" t="s">
        <v>245</v>
      </c>
      <c r="C80" s="103" t="s">
        <v>15</v>
      </c>
      <c r="D80" s="87">
        <v>2.25</v>
      </c>
      <c r="E80" s="315">
        <v>8970</v>
      </c>
      <c r="F80" s="243" t="s">
        <v>196</v>
      </c>
      <c r="G80" s="101">
        <v>53.76</v>
      </c>
      <c r="H80" s="91">
        <v>69.25</v>
      </c>
      <c r="I80" s="91">
        <v>155.81</v>
      </c>
      <c r="J80" s="245"/>
    </row>
    <row r="81" spans="1:10" s="119" customFormat="1" ht="38.25" customHeight="1">
      <c r="A81" s="155" t="s">
        <v>389</v>
      </c>
      <c r="B81" s="96" t="s">
        <v>232</v>
      </c>
      <c r="C81" s="103" t="s">
        <v>35</v>
      </c>
      <c r="D81" s="87">
        <v>9</v>
      </c>
      <c r="E81" s="315" t="s">
        <v>465</v>
      </c>
      <c r="F81" s="243" t="s">
        <v>185</v>
      </c>
      <c r="G81" s="101">
        <v>55.27</v>
      </c>
      <c r="H81" s="91">
        <v>71.2</v>
      </c>
      <c r="I81" s="91">
        <v>640.79999999999995</v>
      </c>
      <c r="J81" s="245"/>
    </row>
    <row r="82" spans="1:10" s="119" customFormat="1" ht="38.25">
      <c r="A82" s="155" t="s">
        <v>390</v>
      </c>
      <c r="B82" s="96" t="s">
        <v>496</v>
      </c>
      <c r="C82" s="103" t="s">
        <v>35</v>
      </c>
      <c r="D82" s="87">
        <v>9</v>
      </c>
      <c r="E82" s="315">
        <v>90830</v>
      </c>
      <c r="F82" s="243" t="s">
        <v>185</v>
      </c>
      <c r="G82" s="101">
        <v>70.47</v>
      </c>
      <c r="H82" s="91">
        <v>90.78</v>
      </c>
      <c r="I82" s="91">
        <v>817.02</v>
      </c>
      <c r="J82" s="245"/>
    </row>
    <row r="83" spans="1:10" s="119" customFormat="1" ht="25.5">
      <c r="A83" s="155" t="s">
        <v>391</v>
      </c>
      <c r="B83" s="96" t="s">
        <v>233</v>
      </c>
      <c r="C83" s="103" t="s">
        <v>35</v>
      </c>
      <c r="D83" s="87">
        <v>15</v>
      </c>
      <c r="E83" s="315" t="s">
        <v>224</v>
      </c>
      <c r="F83" s="243" t="s">
        <v>22</v>
      </c>
      <c r="G83" s="101">
        <v>7.32</v>
      </c>
      <c r="H83" s="91">
        <v>9.43</v>
      </c>
      <c r="I83" s="91">
        <v>141.44999999999999</v>
      </c>
      <c r="J83" s="245"/>
    </row>
    <row r="84" spans="1:10" s="119" customFormat="1" ht="12.75">
      <c r="A84" s="155" t="s">
        <v>392</v>
      </c>
      <c r="B84" s="96" t="s">
        <v>263</v>
      </c>
      <c r="C84" s="103" t="s">
        <v>35</v>
      </c>
      <c r="D84" s="87">
        <v>32</v>
      </c>
      <c r="E84" s="315" t="s">
        <v>262</v>
      </c>
      <c r="F84" s="243" t="s">
        <v>22</v>
      </c>
      <c r="G84" s="101">
        <v>15.79</v>
      </c>
      <c r="H84" s="91">
        <v>20.34</v>
      </c>
      <c r="I84" s="91">
        <v>650.88</v>
      </c>
      <c r="J84" s="245"/>
    </row>
    <row r="85" spans="1:10" s="118" customFormat="1" ht="16.5" customHeight="1">
      <c r="A85" s="93" t="s">
        <v>239</v>
      </c>
      <c r="B85" s="97" t="s">
        <v>29</v>
      </c>
      <c r="C85" s="98"/>
      <c r="D85" s="88"/>
      <c r="E85" s="315"/>
      <c r="F85" s="243"/>
      <c r="G85" s="101"/>
      <c r="H85" s="91"/>
      <c r="I85" s="90">
        <v>22582.189999999995</v>
      </c>
      <c r="J85" s="245"/>
    </row>
    <row r="86" spans="1:10" s="119" customFormat="1" ht="16.5" customHeight="1">
      <c r="A86" s="92" t="s">
        <v>393</v>
      </c>
      <c r="B86" s="96" t="s">
        <v>178</v>
      </c>
      <c r="C86" s="103" t="s">
        <v>15</v>
      </c>
      <c r="D86" s="87">
        <v>672.84</v>
      </c>
      <c r="E86" s="315" t="s">
        <v>205</v>
      </c>
      <c r="F86" s="243" t="s">
        <v>185</v>
      </c>
      <c r="G86" s="101">
        <v>1.87</v>
      </c>
      <c r="H86" s="91">
        <v>2.41</v>
      </c>
      <c r="I86" s="91">
        <v>1621.54</v>
      </c>
      <c r="J86" s="245"/>
    </row>
    <row r="87" spans="1:10" s="119" customFormat="1" ht="25.5">
      <c r="A87" s="155" t="s">
        <v>394</v>
      </c>
      <c r="B87" s="96" t="s">
        <v>180</v>
      </c>
      <c r="C87" s="103" t="s">
        <v>15</v>
      </c>
      <c r="D87" s="87">
        <v>20</v>
      </c>
      <c r="E87" s="315" t="s">
        <v>206</v>
      </c>
      <c r="F87" s="243" t="s">
        <v>196</v>
      </c>
      <c r="G87" s="101">
        <v>7.87</v>
      </c>
      <c r="H87" s="91">
        <v>10.14</v>
      </c>
      <c r="I87" s="91">
        <v>202.8</v>
      </c>
      <c r="J87" s="245"/>
    </row>
    <row r="88" spans="1:10" s="119" customFormat="1" ht="25.5">
      <c r="A88" s="155" t="s">
        <v>395</v>
      </c>
      <c r="B88" s="96" t="s">
        <v>179</v>
      </c>
      <c r="C88" s="103" t="s">
        <v>15</v>
      </c>
      <c r="D88" s="87">
        <v>311.04000000000002</v>
      </c>
      <c r="E88" s="315" t="s">
        <v>207</v>
      </c>
      <c r="F88" s="243" t="s">
        <v>196</v>
      </c>
      <c r="G88" s="101">
        <v>8.64</v>
      </c>
      <c r="H88" s="91">
        <v>11.13</v>
      </c>
      <c r="I88" s="91">
        <v>3461.88</v>
      </c>
      <c r="J88" s="245"/>
    </row>
    <row r="89" spans="1:10" s="119" customFormat="1" ht="25.5">
      <c r="A89" s="155" t="s">
        <v>396</v>
      </c>
      <c r="B89" s="96" t="s">
        <v>244</v>
      </c>
      <c r="C89" s="103" t="s">
        <v>15</v>
      </c>
      <c r="D89" s="87">
        <v>397.98</v>
      </c>
      <c r="E89" s="315" t="s">
        <v>251</v>
      </c>
      <c r="F89" s="243" t="s">
        <v>196</v>
      </c>
      <c r="G89" s="101">
        <v>11.16</v>
      </c>
      <c r="H89" s="91">
        <v>14.38</v>
      </c>
      <c r="I89" s="91">
        <v>5722.95</v>
      </c>
      <c r="J89" s="245"/>
    </row>
    <row r="90" spans="1:10" s="119" customFormat="1" ht="12.75">
      <c r="A90" s="155" t="s">
        <v>397</v>
      </c>
      <c r="B90" s="96" t="s">
        <v>635</v>
      </c>
      <c r="C90" s="103" t="s">
        <v>15</v>
      </c>
      <c r="D90" s="87">
        <v>94.589999999999989</v>
      </c>
      <c r="E90" s="292" t="s">
        <v>637</v>
      </c>
      <c r="F90" s="243" t="s">
        <v>22</v>
      </c>
      <c r="G90" s="101">
        <v>14.77</v>
      </c>
      <c r="H90" s="91">
        <v>19.03</v>
      </c>
      <c r="I90" s="91">
        <v>1800.05</v>
      </c>
      <c r="J90" s="245"/>
    </row>
    <row r="91" spans="1:10" s="121" customFormat="1" ht="27" customHeight="1">
      <c r="A91" s="155" t="s">
        <v>398</v>
      </c>
      <c r="B91" s="96" t="s">
        <v>225</v>
      </c>
      <c r="C91" s="103" t="s">
        <v>15</v>
      </c>
      <c r="D91" s="87">
        <v>311.04000000000002</v>
      </c>
      <c r="E91" s="315" t="s">
        <v>209</v>
      </c>
      <c r="F91" s="243" t="s">
        <v>199</v>
      </c>
      <c r="G91" s="101">
        <v>6.44</v>
      </c>
      <c r="H91" s="91">
        <v>8.3000000000000007</v>
      </c>
      <c r="I91" s="91">
        <v>2581.63</v>
      </c>
      <c r="J91" s="245"/>
    </row>
    <row r="92" spans="1:10" s="119" customFormat="1" ht="25.5">
      <c r="A92" s="155" t="s">
        <v>399</v>
      </c>
      <c r="B92" s="96" t="s">
        <v>173</v>
      </c>
      <c r="C92" s="103" t="s">
        <v>15</v>
      </c>
      <c r="D92" s="87">
        <v>397.98</v>
      </c>
      <c r="E92" s="315" t="s">
        <v>226</v>
      </c>
      <c r="F92" s="243" t="s">
        <v>199</v>
      </c>
      <c r="G92" s="101">
        <v>8.07</v>
      </c>
      <c r="H92" s="91">
        <v>10.4</v>
      </c>
      <c r="I92" s="91">
        <v>4138.99</v>
      </c>
      <c r="J92" s="245"/>
    </row>
    <row r="93" spans="1:10" s="121" customFormat="1" ht="25.5">
      <c r="A93" s="155" t="s">
        <v>400</v>
      </c>
      <c r="B93" s="96" t="s">
        <v>182</v>
      </c>
      <c r="C93" s="103" t="s">
        <v>15</v>
      </c>
      <c r="D93" s="87">
        <v>94.589999999999989</v>
      </c>
      <c r="E93" s="315" t="s">
        <v>208</v>
      </c>
      <c r="F93" s="243" t="s">
        <v>185</v>
      </c>
      <c r="G93" s="101">
        <v>10.87</v>
      </c>
      <c r="H93" s="91">
        <v>14</v>
      </c>
      <c r="I93" s="91">
        <v>1324.26</v>
      </c>
      <c r="J93" s="245"/>
    </row>
    <row r="94" spans="1:10" s="121" customFormat="1" ht="41.25" customHeight="1">
      <c r="A94" s="155" t="s">
        <v>636</v>
      </c>
      <c r="B94" s="96" t="s">
        <v>181</v>
      </c>
      <c r="C94" s="103" t="s">
        <v>15</v>
      </c>
      <c r="D94" s="87">
        <v>75.960000000000008</v>
      </c>
      <c r="E94" s="315" t="s">
        <v>210</v>
      </c>
      <c r="F94" s="243" t="s">
        <v>185</v>
      </c>
      <c r="G94" s="101">
        <v>17.66</v>
      </c>
      <c r="H94" s="91">
        <v>22.75</v>
      </c>
      <c r="I94" s="91">
        <v>1728.09</v>
      </c>
      <c r="J94" s="245"/>
    </row>
    <row r="95" spans="1:10" s="118" customFormat="1" ht="16.5" customHeight="1">
      <c r="A95" s="93" t="s">
        <v>240</v>
      </c>
      <c r="B95" s="97" t="s">
        <v>159</v>
      </c>
      <c r="C95" s="98"/>
      <c r="D95" s="88"/>
      <c r="E95" s="315"/>
      <c r="F95" s="243"/>
      <c r="G95" s="101"/>
      <c r="H95" s="91"/>
      <c r="I95" s="90">
        <v>48734.27</v>
      </c>
      <c r="J95" s="245"/>
    </row>
    <row r="96" spans="1:10" s="119" customFormat="1" ht="16.5" customHeight="1">
      <c r="A96" s="92" t="s">
        <v>401</v>
      </c>
      <c r="B96" s="96" t="s">
        <v>167</v>
      </c>
      <c r="C96" s="103" t="s">
        <v>26</v>
      </c>
      <c r="D96" s="87">
        <v>20.709</v>
      </c>
      <c r="E96" s="315" t="s">
        <v>197</v>
      </c>
      <c r="F96" s="243" t="s">
        <v>185</v>
      </c>
      <c r="G96" s="101">
        <v>26.63</v>
      </c>
      <c r="H96" s="91">
        <v>34.299999999999997</v>
      </c>
      <c r="I96" s="91">
        <v>710.32</v>
      </c>
      <c r="J96" s="245"/>
    </row>
    <row r="97" spans="1:10" s="119" customFormat="1" ht="16.5" customHeight="1">
      <c r="A97" s="155" t="s">
        <v>402</v>
      </c>
      <c r="B97" s="96" t="s">
        <v>176</v>
      </c>
      <c r="C97" s="103" t="s">
        <v>26</v>
      </c>
      <c r="D97" s="87">
        <v>17.600000000000001</v>
      </c>
      <c r="E97" s="315" t="s">
        <v>198</v>
      </c>
      <c r="F97" s="243" t="s">
        <v>185</v>
      </c>
      <c r="G97" s="101">
        <v>31.33</v>
      </c>
      <c r="H97" s="91">
        <v>40.36</v>
      </c>
      <c r="I97" s="91">
        <v>710.34</v>
      </c>
      <c r="J97" s="245"/>
    </row>
    <row r="98" spans="1:10" s="119" customFormat="1" ht="25.5">
      <c r="A98" s="155" t="s">
        <v>403</v>
      </c>
      <c r="B98" s="96" t="s">
        <v>318</v>
      </c>
      <c r="C98" s="103" t="s">
        <v>27</v>
      </c>
      <c r="D98" s="87">
        <v>63</v>
      </c>
      <c r="E98" s="315" t="s">
        <v>337</v>
      </c>
      <c r="F98" s="243" t="s">
        <v>185</v>
      </c>
      <c r="G98" s="101">
        <v>8.89</v>
      </c>
      <c r="H98" s="91">
        <v>11.45</v>
      </c>
      <c r="I98" s="91">
        <v>721.35</v>
      </c>
      <c r="J98" s="245"/>
    </row>
    <row r="99" spans="1:10" s="119" customFormat="1" ht="25.5">
      <c r="A99" s="155" t="s">
        <v>404</v>
      </c>
      <c r="B99" s="96" t="s">
        <v>264</v>
      </c>
      <c r="C99" s="103" t="s">
        <v>27</v>
      </c>
      <c r="D99" s="134">
        <v>108</v>
      </c>
      <c r="E99" s="315" t="s">
        <v>265</v>
      </c>
      <c r="F99" s="243" t="s">
        <v>185</v>
      </c>
      <c r="G99" s="101">
        <v>4.3099999999999996</v>
      </c>
      <c r="H99" s="91">
        <v>5.55</v>
      </c>
      <c r="I99" s="91">
        <v>599.4</v>
      </c>
      <c r="J99" s="245"/>
    </row>
    <row r="100" spans="1:10" s="119" customFormat="1" ht="38.25">
      <c r="A100" s="155" t="s">
        <v>405</v>
      </c>
      <c r="B100" s="96" t="s">
        <v>268</v>
      </c>
      <c r="C100" s="103" t="s">
        <v>27</v>
      </c>
      <c r="D100" s="134">
        <v>73</v>
      </c>
      <c r="E100" s="315" t="s">
        <v>227</v>
      </c>
      <c r="F100" s="243" t="s">
        <v>185</v>
      </c>
      <c r="G100" s="101">
        <v>29.47</v>
      </c>
      <c r="H100" s="91">
        <v>37.96</v>
      </c>
      <c r="I100" s="91">
        <v>2771.08</v>
      </c>
      <c r="J100" s="245"/>
    </row>
    <row r="101" spans="1:10" s="119" customFormat="1" ht="38.25">
      <c r="A101" s="155" t="s">
        <v>406</v>
      </c>
      <c r="B101" s="96" t="s">
        <v>267</v>
      </c>
      <c r="C101" s="103" t="s">
        <v>27</v>
      </c>
      <c r="D101" s="134">
        <v>31.5</v>
      </c>
      <c r="E101" s="315" t="s">
        <v>266</v>
      </c>
      <c r="F101" s="243" t="s">
        <v>185</v>
      </c>
      <c r="G101" s="101">
        <v>10.43</v>
      </c>
      <c r="H101" s="91">
        <v>13.44</v>
      </c>
      <c r="I101" s="91">
        <v>423.36</v>
      </c>
      <c r="J101" s="245"/>
    </row>
    <row r="102" spans="1:10" s="137" customFormat="1" ht="25.5">
      <c r="A102" s="155" t="s">
        <v>407</v>
      </c>
      <c r="B102" s="96" t="s">
        <v>228</v>
      </c>
      <c r="C102" s="103" t="s">
        <v>27</v>
      </c>
      <c r="D102" s="134">
        <v>36</v>
      </c>
      <c r="E102" s="315" t="s">
        <v>634</v>
      </c>
      <c r="F102" s="243" t="s">
        <v>196</v>
      </c>
      <c r="G102" s="101">
        <v>8.41</v>
      </c>
      <c r="H102" s="91">
        <v>10.83</v>
      </c>
      <c r="I102" s="91">
        <v>389.88</v>
      </c>
      <c r="J102" s="245"/>
    </row>
    <row r="103" spans="1:10" s="137" customFormat="1" ht="25.5">
      <c r="A103" s="155" t="s">
        <v>408</v>
      </c>
      <c r="B103" s="96" t="s">
        <v>273</v>
      </c>
      <c r="C103" s="103" t="s">
        <v>27</v>
      </c>
      <c r="D103" s="134">
        <v>9</v>
      </c>
      <c r="E103" s="315" t="s">
        <v>647</v>
      </c>
      <c r="F103" s="243" t="s">
        <v>185</v>
      </c>
      <c r="G103" s="101">
        <v>7.49</v>
      </c>
      <c r="H103" s="91">
        <v>9.65</v>
      </c>
      <c r="I103" s="91">
        <v>86.85</v>
      </c>
      <c r="J103" s="245"/>
    </row>
    <row r="104" spans="1:10" s="137" customFormat="1" ht="25.5">
      <c r="A104" s="155" t="s">
        <v>409</v>
      </c>
      <c r="B104" s="96" t="s">
        <v>270</v>
      </c>
      <c r="C104" s="103" t="s">
        <v>35</v>
      </c>
      <c r="D104" s="134">
        <v>72</v>
      </c>
      <c r="E104" s="315" t="s">
        <v>269</v>
      </c>
      <c r="F104" s="243" t="s">
        <v>185</v>
      </c>
      <c r="G104" s="101">
        <v>3.81</v>
      </c>
      <c r="H104" s="91">
        <v>4.91</v>
      </c>
      <c r="I104" s="91">
        <v>353.52</v>
      </c>
      <c r="J104" s="245"/>
    </row>
    <row r="105" spans="1:10" s="137" customFormat="1" ht="25.5">
      <c r="A105" s="155" t="s">
        <v>410</v>
      </c>
      <c r="B105" s="96" t="s">
        <v>271</v>
      </c>
      <c r="C105" s="103" t="s">
        <v>35</v>
      </c>
      <c r="D105" s="134">
        <v>9</v>
      </c>
      <c r="E105" s="315" t="s">
        <v>272</v>
      </c>
      <c r="F105" s="243" t="s">
        <v>185</v>
      </c>
      <c r="G105" s="101">
        <v>4.49</v>
      </c>
      <c r="H105" s="91">
        <v>5.78</v>
      </c>
      <c r="I105" s="91">
        <v>52.02</v>
      </c>
      <c r="J105" s="245"/>
    </row>
    <row r="106" spans="1:10" s="137" customFormat="1" ht="25.5">
      <c r="A106" s="155" t="s">
        <v>411</v>
      </c>
      <c r="B106" s="96" t="s">
        <v>322</v>
      </c>
      <c r="C106" s="103" t="s">
        <v>35</v>
      </c>
      <c r="D106" s="134">
        <v>36</v>
      </c>
      <c r="E106" s="315" t="s">
        <v>330</v>
      </c>
      <c r="F106" s="243" t="s">
        <v>185</v>
      </c>
      <c r="G106" s="101">
        <v>5.98</v>
      </c>
      <c r="H106" s="91">
        <v>7.7</v>
      </c>
      <c r="I106" s="91">
        <v>277.2</v>
      </c>
      <c r="J106" s="245"/>
    </row>
    <row r="107" spans="1:10" s="137" customFormat="1" ht="38.25">
      <c r="A107" s="155" t="s">
        <v>412</v>
      </c>
      <c r="B107" s="96" t="s">
        <v>274</v>
      </c>
      <c r="C107" s="103" t="s">
        <v>35</v>
      </c>
      <c r="D107" s="138">
        <v>18</v>
      </c>
      <c r="E107" s="315" t="s">
        <v>451</v>
      </c>
      <c r="F107" s="243" t="s">
        <v>185</v>
      </c>
      <c r="G107" s="101">
        <v>4.12</v>
      </c>
      <c r="H107" s="91">
        <v>5.31</v>
      </c>
      <c r="I107" s="91">
        <v>95.58</v>
      </c>
      <c r="J107" s="245"/>
    </row>
    <row r="108" spans="1:10" s="137" customFormat="1" ht="38.25">
      <c r="A108" s="155" t="s">
        <v>413</v>
      </c>
      <c r="B108" s="96" t="s">
        <v>275</v>
      </c>
      <c r="C108" s="103" t="s">
        <v>35</v>
      </c>
      <c r="D108" s="138">
        <v>36</v>
      </c>
      <c r="E108" s="315" t="s">
        <v>276</v>
      </c>
      <c r="F108" s="243" t="s">
        <v>185</v>
      </c>
      <c r="G108" s="101">
        <v>9.35</v>
      </c>
      <c r="H108" s="91">
        <v>12.04</v>
      </c>
      <c r="I108" s="91">
        <v>433.44</v>
      </c>
      <c r="J108" s="245"/>
    </row>
    <row r="109" spans="1:10" s="137" customFormat="1" ht="38.25">
      <c r="A109" s="155" t="s">
        <v>414</v>
      </c>
      <c r="B109" s="96" t="s">
        <v>278</v>
      </c>
      <c r="C109" s="103" t="s">
        <v>35</v>
      </c>
      <c r="D109" s="138">
        <v>27</v>
      </c>
      <c r="E109" s="315" t="s">
        <v>277</v>
      </c>
      <c r="F109" s="243" t="s">
        <v>185</v>
      </c>
      <c r="G109" s="101">
        <v>7.62</v>
      </c>
      <c r="H109" s="91">
        <v>9.82</v>
      </c>
      <c r="I109" s="91">
        <v>265.14</v>
      </c>
      <c r="J109" s="245"/>
    </row>
    <row r="110" spans="1:10" s="137" customFormat="1" ht="25.5">
      <c r="A110" s="155" t="s">
        <v>415</v>
      </c>
      <c r="B110" s="96" t="s">
        <v>320</v>
      </c>
      <c r="C110" s="103" t="s">
        <v>35</v>
      </c>
      <c r="D110" s="138">
        <v>9</v>
      </c>
      <c r="E110" s="315" t="s">
        <v>331</v>
      </c>
      <c r="F110" s="243" t="s">
        <v>185</v>
      </c>
      <c r="G110" s="101">
        <v>6.34</v>
      </c>
      <c r="H110" s="91">
        <v>8.17</v>
      </c>
      <c r="I110" s="91">
        <v>73.53</v>
      </c>
      <c r="J110" s="245"/>
    </row>
    <row r="111" spans="1:10" s="139" customFormat="1" ht="25.5">
      <c r="A111" s="155" t="s">
        <v>416</v>
      </c>
      <c r="B111" s="96" t="s">
        <v>280</v>
      </c>
      <c r="C111" s="103" t="s">
        <v>35</v>
      </c>
      <c r="D111" s="138">
        <v>27</v>
      </c>
      <c r="E111" s="315" t="s">
        <v>279</v>
      </c>
      <c r="F111" s="243" t="s">
        <v>185</v>
      </c>
      <c r="G111" s="101">
        <v>9.33</v>
      </c>
      <c r="H111" s="91">
        <v>12.02</v>
      </c>
      <c r="I111" s="91">
        <v>324.54000000000002</v>
      </c>
      <c r="J111" s="282"/>
    </row>
    <row r="112" spans="1:10" s="139" customFormat="1" ht="25.5">
      <c r="A112" s="155" t="s">
        <v>417</v>
      </c>
      <c r="B112" s="96" t="s">
        <v>319</v>
      </c>
      <c r="C112" s="103" t="s">
        <v>35</v>
      </c>
      <c r="D112" s="138">
        <v>18</v>
      </c>
      <c r="E112" s="315" t="s">
        <v>332</v>
      </c>
      <c r="F112" s="243" t="s">
        <v>185</v>
      </c>
      <c r="G112" s="101">
        <v>16.62</v>
      </c>
      <c r="H112" s="91">
        <v>21.41</v>
      </c>
      <c r="I112" s="91">
        <v>385.38</v>
      </c>
      <c r="J112" s="282"/>
    </row>
    <row r="113" spans="1:10" s="139" customFormat="1" ht="25.5">
      <c r="A113" s="155" t="s">
        <v>418</v>
      </c>
      <c r="B113" s="96" t="s">
        <v>282</v>
      </c>
      <c r="C113" s="103" t="s">
        <v>35</v>
      </c>
      <c r="D113" s="138">
        <v>27</v>
      </c>
      <c r="E113" s="315" t="s">
        <v>281</v>
      </c>
      <c r="F113" s="243" t="s">
        <v>185</v>
      </c>
      <c r="G113" s="101">
        <v>3.77</v>
      </c>
      <c r="H113" s="91">
        <v>4.8600000000000003</v>
      </c>
      <c r="I113" s="91">
        <v>131.22</v>
      </c>
      <c r="J113" s="282"/>
    </row>
    <row r="114" spans="1:10" s="139" customFormat="1" ht="25.5">
      <c r="A114" s="155" t="s">
        <v>419</v>
      </c>
      <c r="B114" s="96" t="s">
        <v>283</v>
      </c>
      <c r="C114" s="103" t="s">
        <v>35</v>
      </c>
      <c r="D114" s="138">
        <v>18</v>
      </c>
      <c r="E114" s="315" t="s">
        <v>284</v>
      </c>
      <c r="F114" s="243" t="s">
        <v>185</v>
      </c>
      <c r="G114" s="101">
        <v>9.8000000000000007</v>
      </c>
      <c r="H114" s="91">
        <v>12.62</v>
      </c>
      <c r="I114" s="91">
        <v>227.16</v>
      </c>
      <c r="J114" s="282"/>
    </row>
    <row r="115" spans="1:10" s="139" customFormat="1" ht="12.75">
      <c r="A115" s="155" t="s">
        <v>420</v>
      </c>
      <c r="B115" s="96" t="s">
        <v>285</v>
      </c>
      <c r="C115" s="103" t="s">
        <v>35</v>
      </c>
      <c r="D115" s="138">
        <v>18</v>
      </c>
      <c r="E115" s="315" t="s">
        <v>333</v>
      </c>
      <c r="F115" s="243" t="s">
        <v>196</v>
      </c>
      <c r="G115" s="101">
        <v>3.2</v>
      </c>
      <c r="H115" s="91">
        <v>4.12</v>
      </c>
      <c r="I115" s="91">
        <v>74.16</v>
      </c>
      <c r="J115" s="282"/>
    </row>
    <row r="116" spans="1:10" s="137" customFormat="1" ht="12.75">
      <c r="A116" s="155" t="s">
        <v>421</v>
      </c>
      <c r="B116" s="96" t="s">
        <v>321</v>
      </c>
      <c r="C116" s="103" t="s">
        <v>35</v>
      </c>
      <c r="D116" s="134">
        <v>18</v>
      </c>
      <c r="E116" s="315">
        <v>10764</v>
      </c>
      <c r="F116" s="243" t="s">
        <v>196</v>
      </c>
      <c r="G116" s="101">
        <v>5.97</v>
      </c>
      <c r="H116" s="91">
        <v>7.69</v>
      </c>
      <c r="I116" s="91">
        <v>138.41999999999999</v>
      </c>
      <c r="J116" s="245"/>
    </row>
    <row r="117" spans="1:10" s="119" customFormat="1" ht="25.5">
      <c r="A117" s="155" t="s">
        <v>422</v>
      </c>
      <c r="B117" s="96" t="s">
        <v>290</v>
      </c>
      <c r="C117" s="103" t="s">
        <v>35</v>
      </c>
      <c r="D117" s="134">
        <v>9</v>
      </c>
      <c r="E117" s="315" t="s">
        <v>289</v>
      </c>
      <c r="F117" s="243" t="s">
        <v>185</v>
      </c>
      <c r="G117" s="101">
        <v>100.11</v>
      </c>
      <c r="H117" s="91">
        <v>128.96</v>
      </c>
      <c r="I117" s="91">
        <v>1160.6400000000001</v>
      </c>
      <c r="J117" s="245"/>
    </row>
    <row r="118" spans="1:10" s="119" customFormat="1" ht="25.5">
      <c r="A118" s="155" t="s">
        <v>423</v>
      </c>
      <c r="B118" s="96" t="s">
        <v>444</v>
      </c>
      <c r="C118" s="103" t="s">
        <v>35</v>
      </c>
      <c r="D118" s="134">
        <v>9</v>
      </c>
      <c r="E118" s="315" t="s">
        <v>445</v>
      </c>
      <c r="F118" s="243" t="s">
        <v>196</v>
      </c>
      <c r="G118" s="101">
        <v>357.55</v>
      </c>
      <c r="H118" s="91">
        <v>460.6</v>
      </c>
      <c r="I118" s="91">
        <v>4145.3999999999996</v>
      </c>
      <c r="J118" s="245"/>
    </row>
    <row r="119" spans="1:10" s="119" customFormat="1" ht="38.25">
      <c r="A119" s="155" t="s">
        <v>424</v>
      </c>
      <c r="B119" s="96" t="s">
        <v>287</v>
      </c>
      <c r="C119" s="103" t="s">
        <v>35</v>
      </c>
      <c r="D119" s="134">
        <v>9</v>
      </c>
      <c r="E119" s="315" t="s">
        <v>286</v>
      </c>
      <c r="F119" s="243" t="s">
        <v>185</v>
      </c>
      <c r="G119" s="101">
        <v>14.63</v>
      </c>
      <c r="H119" s="91">
        <v>18.850000000000001</v>
      </c>
      <c r="I119" s="91">
        <v>169.65</v>
      </c>
      <c r="J119" s="245"/>
    </row>
    <row r="120" spans="1:10" s="119" customFormat="1" ht="25.5">
      <c r="A120" s="155" t="s">
        <v>425</v>
      </c>
      <c r="B120" s="96" t="s">
        <v>230</v>
      </c>
      <c r="C120" s="103" t="s">
        <v>35</v>
      </c>
      <c r="D120" s="134">
        <v>9</v>
      </c>
      <c r="E120" s="315" t="s">
        <v>229</v>
      </c>
      <c r="F120" s="243" t="s">
        <v>185</v>
      </c>
      <c r="G120" s="101">
        <v>6.01</v>
      </c>
      <c r="H120" s="91">
        <v>7.74</v>
      </c>
      <c r="I120" s="91">
        <v>69.66</v>
      </c>
      <c r="J120" s="245"/>
    </row>
    <row r="121" spans="1:10" s="137" customFormat="1" ht="25.5">
      <c r="A121" s="155" t="s">
        <v>560</v>
      </c>
      <c r="B121" s="96" t="s">
        <v>498</v>
      </c>
      <c r="C121" s="103" t="s">
        <v>35</v>
      </c>
      <c r="D121" s="134">
        <v>9</v>
      </c>
      <c r="E121" s="315" t="s">
        <v>497</v>
      </c>
      <c r="F121" s="243" t="s">
        <v>196</v>
      </c>
      <c r="G121" s="101">
        <v>1511.33</v>
      </c>
      <c r="H121" s="91">
        <v>1946.9</v>
      </c>
      <c r="I121" s="91">
        <v>17522.099999999999</v>
      </c>
      <c r="J121" s="245"/>
    </row>
    <row r="122" spans="1:10" s="119" customFormat="1" ht="38.25">
      <c r="A122" s="155" t="s">
        <v>426</v>
      </c>
      <c r="B122" s="96" t="s">
        <v>188</v>
      </c>
      <c r="C122" s="103" t="s">
        <v>35</v>
      </c>
      <c r="D122" s="134">
        <v>9</v>
      </c>
      <c r="E122" s="315" t="s">
        <v>211</v>
      </c>
      <c r="F122" s="243" t="s">
        <v>185</v>
      </c>
      <c r="G122" s="101">
        <v>1094.8499999999999</v>
      </c>
      <c r="H122" s="91">
        <v>1410.39</v>
      </c>
      <c r="I122" s="91">
        <v>12693.51</v>
      </c>
      <c r="J122" s="245"/>
    </row>
    <row r="123" spans="1:10" s="119" customFormat="1" ht="12.75">
      <c r="A123" s="155" t="s">
        <v>427</v>
      </c>
      <c r="B123" s="96" t="s">
        <v>573</v>
      </c>
      <c r="C123" s="103" t="s">
        <v>35</v>
      </c>
      <c r="D123" s="134">
        <v>9</v>
      </c>
      <c r="E123" s="326" t="s">
        <v>234</v>
      </c>
      <c r="F123" s="327"/>
      <c r="G123" s="101">
        <v>321.67</v>
      </c>
      <c r="H123" s="91">
        <v>414.38</v>
      </c>
      <c r="I123" s="91">
        <v>3729.42</v>
      </c>
      <c r="J123" s="245"/>
    </row>
    <row r="124" spans="1:10" s="289" customFormat="1" ht="16.5" customHeight="1">
      <c r="A124" s="93" t="s">
        <v>241</v>
      </c>
      <c r="B124" s="97" t="s">
        <v>158</v>
      </c>
      <c r="C124" s="98"/>
      <c r="D124" s="88"/>
      <c r="E124" s="315"/>
      <c r="F124" s="243"/>
      <c r="G124" s="101"/>
      <c r="H124" s="91"/>
      <c r="I124" s="90">
        <v>7929</v>
      </c>
      <c r="J124" s="282"/>
    </row>
    <row r="125" spans="1:10" s="119" customFormat="1" ht="16.5" customHeight="1">
      <c r="A125" s="155" t="s">
        <v>428</v>
      </c>
      <c r="B125" s="96" t="s">
        <v>466</v>
      </c>
      <c r="C125" s="103" t="s">
        <v>35</v>
      </c>
      <c r="D125" s="87">
        <v>27</v>
      </c>
      <c r="E125" s="315" t="s">
        <v>467</v>
      </c>
      <c r="F125" s="243" t="s">
        <v>196</v>
      </c>
      <c r="G125" s="101">
        <v>7.51</v>
      </c>
      <c r="H125" s="91">
        <v>9.67</v>
      </c>
      <c r="I125" s="91">
        <v>261.08999999999997</v>
      </c>
      <c r="J125" s="245"/>
    </row>
    <row r="126" spans="1:10" s="119" customFormat="1" ht="25.5">
      <c r="A126" s="155" t="s">
        <v>468</v>
      </c>
      <c r="B126" s="96" t="s">
        <v>469</v>
      </c>
      <c r="C126" s="103" t="s">
        <v>35</v>
      </c>
      <c r="D126" s="87">
        <v>54</v>
      </c>
      <c r="E126" s="315" t="s">
        <v>470</v>
      </c>
      <c r="F126" s="243" t="s">
        <v>196</v>
      </c>
      <c r="G126" s="101">
        <v>5.19</v>
      </c>
      <c r="H126" s="91">
        <v>6.69</v>
      </c>
      <c r="I126" s="91">
        <v>361.26</v>
      </c>
      <c r="J126" s="245"/>
    </row>
    <row r="127" spans="1:10" s="119" customFormat="1" ht="25.5">
      <c r="A127" s="155" t="s">
        <v>471</v>
      </c>
      <c r="B127" s="96" t="s">
        <v>472</v>
      </c>
      <c r="C127" s="103" t="s">
        <v>27</v>
      </c>
      <c r="D127" s="87">
        <v>72</v>
      </c>
      <c r="E127" s="315" t="s">
        <v>614</v>
      </c>
      <c r="F127" s="243" t="s">
        <v>22</v>
      </c>
      <c r="G127" s="101">
        <v>5.14</v>
      </c>
      <c r="H127" s="91">
        <v>6.62</v>
      </c>
      <c r="I127" s="91">
        <v>476.64</v>
      </c>
      <c r="J127" s="245"/>
    </row>
    <row r="128" spans="1:10" s="119" customFormat="1" ht="25.5">
      <c r="A128" s="155" t="s">
        <v>473</v>
      </c>
      <c r="B128" s="96" t="s">
        <v>474</v>
      </c>
      <c r="C128" s="103" t="s">
        <v>35</v>
      </c>
      <c r="D128" s="87">
        <v>45</v>
      </c>
      <c r="E128" s="315" t="s">
        <v>613</v>
      </c>
      <c r="F128" s="243" t="s">
        <v>196</v>
      </c>
      <c r="G128" s="101">
        <v>4.55</v>
      </c>
      <c r="H128" s="91">
        <v>5.86</v>
      </c>
      <c r="I128" s="91">
        <v>263.7</v>
      </c>
      <c r="J128" s="245"/>
    </row>
    <row r="129" spans="1:10" s="119" customFormat="1" ht="25.5">
      <c r="A129" s="155" t="s">
        <v>475</v>
      </c>
      <c r="B129" s="96" t="s">
        <v>616</v>
      </c>
      <c r="C129" s="103" t="s">
        <v>35</v>
      </c>
      <c r="D129" s="87">
        <v>27</v>
      </c>
      <c r="E129" s="315" t="s">
        <v>615</v>
      </c>
      <c r="F129" s="243" t="s">
        <v>185</v>
      </c>
      <c r="G129" s="101">
        <v>17.399999999999999</v>
      </c>
      <c r="H129" s="91">
        <v>22.41</v>
      </c>
      <c r="I129" s="91">
        <v>605.07000000000005</v>
      </c>
      <c r="J129" s="245"/>
    </row>
    <row r="130" spans="1:10" s="119" customFormat="1" ht="25.5">
      <c r="A130" s="155" t="s">
        <v>476</v>
      </c>
      <c r="B130" s="96" t="s">
        <v>618</v>
      </c>
      <c r="C130" s="103" t="s">
        <v>35</v>
      </c>
      <c r="D130" s="87">
        <v>9</v>
      </c>
      <c r="E130" s="315" t="s">
        <v>617</v>
      </c>
      <c r="F130" s="243" t="s">
        <v>185</v>
      </c>
      <c r="G130" s="101">
        <v>14.21</v>
      </c>
      <c r="H130" s="91">
        <v>18.309999999999999</v>
      </c>
      <c r="I130" s="91">
        <v>164.79</v>
      </c>
      <c r="J130" s="245"/>
    </row>
    <row r="131" spans="1:10" s="119" customFormat="1" ht="25.5">
      <c r="A131" s="155" t="s">
        <v>477</v>
      </c>
      <c r="B131" s="96" t="s">
        <v>620</v>
      </c>
      <c r="C131" s="103" t="s">
        <v>35</v>
      </c>
      <c r="D131" s="87">
        <v>9</v>
      </c>
      <c r="E131" s="315" t="s">
        <v>619</v>
      </c>
      <c r="F131" s="243" t="s">
        <v>185</v>
      </c>
      <c r="G131" s="101">
        <v>31.02</v>
      </c>
      <c r="H131" s="91">
        <v>39.96</v>
      </c>
      <c r="I131" s="91">
        <v>359.64</v>
      </c>
      <c r="J131" s="245"/>
    </row>
    <row r="132" spans="1:10" s="119" customFormat="1" ht="25.5">
      <c r="A132" s="155" t="s">
        <v>478</v>
      </c>
      <c r="B132" s="96" t="s">
        <v>479</v>
      </c>
      <c r="C132" s="103" t="s">
        <v>35</v>
      </c>
      <c r="D132" s="87">
        <v>18</v>
      </c>
      <c r="E132" s="315" t="s">
        <v>621</v>
      </c>
      <c r="F132" s="243" t="s">
        <v>185</v>
      </c>
      <c r="G132" s="101">
        <v>9.64</v>
      </c>
      <c r="H132" s="91">
        <v>12.42</v>
      </c>
      <c r="I132" s="91">
        <v>223.56</v>
      </c>
      <c r="J132" s="245"/>
    </row>
    <row r="133" spans="1:10" s="119" customFormat="1" ht="48.75" customHeight="1">
      <c r="A133" s="155" t="s">
        <v>480</v>
      </c>
      <c r="B133" s="96" t="s">
        <v>481</v>
      </c>
      <c r="C133" s="103" t="s">
        <v>35</v>
      </c>
      <c r="D133" s="87">
        <v>9</v>
      </c>
      <c r="E133" s="315" t="s">
        <v>622</v>
      </c>
      <c r="F133" s="243" t="s">
        <v>185</v>
      </c>
      <c r="G133" s="101">
        <v>39.590000000000003</v>
      </c>
      <c r="H133" s="91">
        <v>51</v>
      </c>
      <c r="I133" s="91">
        <v>459</v>
      </c>
      <c r="J133" s="245"/>
    </row>
    <row r="134" spans="1:10" s="119" customFormat="1" ht="12.75">
      <c r="A134" s="155" t="s">
        <v>482</v>
      </c>
      <c r="B134" s="96" t="s">
        <v>484</v>
      </c>
      <c r="C134" s="103" t="s">
        <v>27</v>
      </c>
      <c r="D134" s="134">
        <v>450</v>
      </c>
      <c r="E134" s="315" t="s">
        <v>624</v>
      </c>
      <c r="F134" s="243" t="s">
        <v>185</v>
      </c>
      <c r="G134" s="290">
        <v>1.82</v>
      </c>
      <c r="H134" s="91">
        <v>2.34</v>
      </c>
      <c r="I134" s="91">
        <v>1053</v>
      </c>
      <c r="J134" s="245"/>
    </row>
    <row r="135" spans="1:10" s="119" customFormat="1" ht="12.75">
      <c r="A135" s="155" t="s">
        <v>483</v>
      </c>
      <c r="B135" s="96" t="s">
        <v>623</v>
      </c>
      <c r="C135" s="103" t="s">
        <v>27</v>
      </c>
      <c r="D135" s="134">
        <v>450</v>
      </c>
      <c r="E135" s="315" t="s">
        <v>625</v>
      </c>
      <c r="F135" s="243" t="s">
        <v>185</v>
      </c>
      <c r="G135" s="290">
        <v>3.21</v>
      </c>
      <c r="H135" s="91">
        <v>4.1399999999999997</v>
      </c>
      <c r="I135" s="91">
        <v>1863</v>
      </c>
      <c r="J135" s="245"/>
    </row>
    <row r="136" spans="1:10" s="119" customFormat="1" ht="25.5">
      <c r="A136" s="155" t="s">
        <v>485</v>
      </c>
      <c r="B136" s="96" t="s">
        <v>628</v>
      </c>
      <c r="C136" s="103" t="s">
        <v>35</v>
      </c>
      <c r="D136" s="134">
        <v>9</v>
      </c>
      <c r="E136" s="315" t="s">
        <v>629</v>
      </c>
      <c r="F136" s="243" t="s">
        <v>185</v>
      </c>
      <c r="G136" s="290">
        <v>47.02</v>
      </c>
      <c r="H136" s="91">
        <v>60.57</v>
      </c>
      <c r="I136" s="91">
        <v>545.13</v>
      </c>
      <c r="J136" s="245"/>
    </row>
    <row r="137" spans="1:10" s="119" customFormat="1" ht="25.5">
      <c r="A137" s="155" t="s">
        <v>486</v>
      </c>
      <c r="B137" s="96" t="s">
        <v>626</v>
      </c>
      <c r="C137" s="103" t="s">
        <v>35</v>
      </c>
      <c r="D137" s="87">
        <v>36</v>
      </c>
      <c r="E137" s="315" t="s">
        <v>627</v>
      </c>
      <c r="F137" s="243" t="s">
        <v>185</v>
      </c>
      <c r="G137" s="101">
        <v>15.77</v>
      </c>
      <c r="H137" s="91">
        <v>18.86</v>
      </c>
      <c r="I137" s="91">
        <v>678.96</v>
      </c>
      <c r="J137" s="245"/>
    </row>
    <row r="138" spans="1:10" s="119" customFormat="1" ht="38.25">
      <c r="A138" s="155" t="s">
        <v>487</v>
      </c>
      <c r="B138" s="96" t="s">
        <v>488</v>
      </c>
      <c r="C138" s="103" t="s">
        <v>35</v>
      </c>
      <c r="D138" s="87">
        <v>9</v>
      </c>
      <c r="E138" s="315" t="s">
        <v>489</v>
      </c>
      <c r="F138" s="243" t="s">
        <v>196</v>
      </c>
      <c r="G138" s="101">
        <v>52.97</v>
      </c>
      <c r="H138" s="91">
        <v>68.239999999999995</v>
      </c>
      <c r="I138" s="91">
        <v>614.16</v>
      </c>
      <c r="J138" s="245"/>
    </row>
    <row r="139" spans="1:10" s="118" customFormat="1" ht="16.5" customHeight="1">
      <c r="A139" s="93" t="s">
        <v>242</v>
      </c>
      <c r="B139" s="97" t="s">
        <v>160</v>
      </c>
      <c r="C139" s="98"/>
      <c r="D139" s="88"/>
      <c r="E139" s="315"/>
      <c r="F139" s="243"/>
      <c r="G139" s="102"/>
      <c r="H139" s="91"/>
      <c r="I139" s="90">
        <v>12318.39</v>
      </c>
      <c r="J139" s="291"/>
    </row>
    <row r="140" spans="1:10" s="119" customFormat="1" ht="38.25">
      <c r="A140" s="92" t="s">
        <v>429</v>
      </c>
      <c r="B140" s="96" t="s">
        <v>292</v>
      </c>
      <c r="C140" s="103" t="s">
        <v>35</v>
      </c>
      <c r="D140" s="87">
        <v>9</v>
      </c>
      <c r="E140" s="315" t="s">
        <v>212</v>
      </c>
      <c r="F140" s="243" t="s">
        <v>185</v>
      </c>
      <c r="G140" s="101">
        <v>314.14</v>
      </c>
      <c r="H140" s="91">
        <v>404.68</v>
      </c>
      <c r="I140" s="91">
        <v>3642.12</v>
      </c>
      <c r="J140" s="245"/>
    </row>
    <row r="141" spans="1:10" s="119" customFormat="1" ht="68.25" customHeight="1">
      <c r="A141" s="155" t="s">
        <v>430</v>
      </c>
      <c r="B141" s="96" t="s">
        <v>291</v>
      </c>
      <c r="C141" s="103" t="s">
        <v>35</v>
      </c>
      <c r="D141" s="87">
        <v>9</v>
      </c>
      <c r="E141" s="315" t="s">
        <v>288</v>
      </c>
      <c r="F141" s="243" t="s">
        <v>185</v>
      </c>
      <c r="G141" s="101">
        <v>130.58000000000001</v>
      </c>
      <c r="H141" s="91">
        <v>168.21</v>
      </c>
      <c r="I141" s="91">
        <v>1513.89</v>
      </c>
      <c r="J141" s="245"/>
    </row>
    <row r="142" spans="1:10" s="119" customFormat="1" ht="25.5">
      <c r="A142" s="155" t="s">
        <v>431</v>
      </c>
      <c r="B142" s="96" t="s">
        <v>293</v>
      </c>
      <c r="C142" s="103" t="s">
        <v>35</v>
      </c>
      <c r="D142" s="87">
        <v>9</v>
      </c>
      <c r="E142" s="315" t="s">
        <v>294</v>
      </c>
      <c r="F142" s="243" t="s">
        <v>196</v>
      </c>
      <c r="G142" s="101">
        <v>34.26</v>
      </c>
      <c r="H142" s="91">
        <v>44.13</v>
      </c>
      <c r="I142" s="91">
        <v>397.17</v>
      </c>
      <c r="J142" s="245"/>
    </row>
    <row r="143" spans="1:10" s="119" customFormat="1" ht="25.5">
      <c r="A143" s="155" t="s">
        <v>432</v>
      </c>
      <c r="B143" s="96" t="s">
        <v>572</v>
      </c>
      <c r="C143" s="103" t="s">
        <v>35</v>
      </c>
      <c r="D143" s="87">
        <v>9</v>
      </c>
      <c r="E143" s="315" t="s">
        <v>452</v>
      </c>
      <c r="F143" s="243" t="s">
        <v>185</v>
      </c>
      <c r="G143" s="101">
        <v>41.68</v>
      </c>
      <c r="H143" s="91">
        <v>53.69</v>
      </c>
      <c r="I143" s="91">
        <v>483.21</v>
      </c>
      <c r="J143" s="245"/>
    </row>
    <row r="144" spans="1:10" s="119" customFormat="1" ht="16.5" customHeight="1">
      <c r="A144" s="155" t="s">
        <v>433</v>
      </c>
      <c r="B144" s="96" t="s">
        <v>231</v>
      </c>
      <c r="C144" s="103" t="s">
        <v>35</v>
      </c>
      <c r="D144" s="87">
        <v>9</v>
      </c>
      <c r="E144" s="315" t="s">
        <v>295</v>
      </c>
      <c r="F144" s="243" t="s">
        <v>185</v>
      </c>
      <c r="G144" s="101">
        <v>23.05</v>
      </c>
      <c r="H144" s="91">
        <v>29.69</v>
      </c>
      <c r="I144" s="91">
        <v>267.20999999999998</v>
      </c>
      <c r="J144" s="245"/>
    </row>
    <row r="145" spans="1:10" s="121" customFormat="1" ht="16.5" customHeight="1">
      <c r="A145" s="155" t="s">
        <v>434</v>
      </c>
      <c r="B145" s="96" t="s">
        <v>183</v>
      </c>
      <c r="C145" s="103" t="s">
        <v>35</v>
      </c>
      <c r="D145" s="87">
        <v>9</v>
      </c>
      <c r="E145" s="315" t="s">
        <v>214</v>
      </c>
      <c r="F145" s="243" t="s">
        <v>196</v>
      </c>
      <c r="G145" s="101">
        <v>30.05</v>
      </c>
      <c r="H145" s="91">
        <v>38.71</v>
      </c>
      <c r="I145" s="91">
        <v>348.39</v>
      </c>
      <c r="J145" s="245"/>
    </row>
    <row r="146" spans="1:10" s="121" customFormat="1" ht="25.5">
      <c r="A146" s="155" t="s">
        <v>435</v>
      </c>
      <c r="B146" s="96" t="s">
        <v>190</v>
      </c>
      <c r="C146" s="103" t="s">
        <v>35</v>
      </c>
      <c r="D146" s="87">
        <v>9</v>
      </c>
      <c r="E146" s="315" t="s">
        <v>213</v>
      </c>
      <c r="F146" s="243" t="s">
        <v>196</v>
      </c>
      <c r="G146" s="101">
        <v>55.63</v>
      </c>
      <c r="H146" s="91">
        <v>71.66</v>
      </c>
      <c r="I146" s="91">
        <v>644.94000000000005</v>
      </c>
      <c r="J146" s="245"/>
    </row>
    <row r="147" spans="1:10" s="121" customFormat="1" ht="25.5">
      <c r="A147" s="155" t="s">
        <v>436</v>
      </c>
      <c r="B147" s="96" t="s">
        <v>191</v>
      </c>
      <c r="C147" s="103" t="s">
        <v>35</v>
      </c>
      <c r="D147" s="87">
        <v>9</v>
      </c>
      <c r="E147" s="315" t="s">
        <v>215</v>
      </c>
      <c r="F147" s="243" t="s">
        <v>196</v>
      </c>
      <c r="G147" s="101">
        <v>118.17</v>
      </c>
      <c r="H147" s="91">
        <v>152.22999999999999</v>
      </c>
      <c r="I147" s="91">
        <v>1370.07</v>
      </c>
      <c r="J147" s="245"/>
    </row>
    <row r="148" spans="1:10" s="121" customFormat="1" ht="25.5">
      <c r="A148" s="155" t="s">
        <v>437</v>
      </c>
      <c r="B148" s="96" t="s">
        <v>189</v>
      </c>
      <c r="C148" s="103" t="s">
        <v>35</v>
      </c>
      <c r="D148" s="87">
        <v>9</v>
      </c>
      <c r="E148" s="315" t="s">
        <v>216</v>
      </c>
      <c r="F148" s="243" t="s">
        <v>196</v>
      </c>
      <c r="G148" s="101">
        <v>29.27</v>
      </c>
      <c r="H148" s="91">
        <v>37.71</v>
      </c>
      <c r="I148" s="91">
        <v>339.39</v>
      </c>
      <c r="J148" s="245"/>
    </row>
    <row r="149" spans="1:10" s="121" customFormat="1" ht="25.5">
      <c r="A149" s="155" t="s">
        <v>438</v>
      </c>
      <c r="B149" s="96" t="s">
        <v>184</v>
      </c>
      <c r="C149" s="103" t="s">
        <v>15</v>
      </c>
      <c r="D149" s="87">
        <v>9</v>
      </c>
      <c r="E149" s="315" t="s">
        <v>217</v>
      </c>
      <c r="F149" s="243" t="s">
        <v>185</v>
      </c>
      <c r="G149" s="101">
        <v>285.67</v>
      </c>
      <c r="H149" s="91">
        <v>368</v>
      </c>
      <c r="I149" s="91">
        <v>3312</v>
      </c>
      <c r="J149" s="245"/>
    </row>
    <row r="150" spans="1:10" s="118" customFormat="1" ht="16.5" customHeight="1">
      <c r="A150" s="93" t="s">
        <v>243</v>
      </c>
      <c r="B150" s="97" t="s">
        <v>187</v>
      </c>
      <c r="C150" s="103"/>
      <c r="D150" s="88"/>
      <c r="E150" s="315"/>
      <c r="F150" s="243"/>
      <c r="G150" s="102"/>
      <c r="H150" s="91"/>
      <c r="I150" s="90">
        <v>3814.92</v>
      </c>
      <c r="J150" s="245"/>
    </row>
    <row r="151" spans="1:10" s="118" customFormat="1" ht="25.5" customHeight="1">
      <c r="A151" s="92" t="s">
        <v>561</v>
      </c>
      <c r="B151" s="96" t="s">
        <v>335</v>
      </c>
      <c r="C151" s="103" t="s">
        <v>15</v>
      </c>
      <c r="D151" s="87">
        <v>900</v>
      </c>
      <c r="E151" s="315" t="s">
        <v>334</v>
      </c>
      <c r="F151" s="243" t="s">
        <v>185</v>
      </c>
      <c r="G151" s="101">
        <v>3.13</v>
      </c>
      <c r="H151" s="91">
        <v>4.03</v>
      </c>
      <c r="I151" s="91">
        <v>3627</v>
      </c>
      <c r="J151" s="245"/>
    </row>
    <row r="152" spans="1:10" s="119" customFormat="1" ht="16.5" customHeight="1">
      <c r="A152" s="155" t="s">
        <v>562</v>
      </c>
      <c r="B152" s="96" t="s">
        <v>165</v>
      </c>
      <c r="C152" s="103" t="s">
        <v>15</v>
      </c>
      <c r="D152" s="87">
        <v>108</v>
      </c>
      <c r="E152" s="315" t="s">
        <v>336</v>
      </c>
      <c r="F152" s="243" t="s">
        <v>196</v>
      </c>
      <c r="G152" s="101">
        <v>1.35</v>
      </c>
      <c r="H152" s="91">
        <v>1.74</v>
      </c>
      <c r="I152" s="91">
        <v>187.92</v>
      </c>
      <c r="J152" s="245"/>
    </row>
    <row r="153" spans="1:10" s="109" customFormat="1" ht="12.75">
      <c r="A153" s="153" t="s">
        <v>4</v>
      </c>
      <c r="B153" s="142" t="s">
        <v>325</v>
      </c>
      <c r="C153" s="154"/>
      <c r="D153" s="312"/>
      <c r="E153" s="315"/>
      <c r="F153" s="243"/>
      <c r="G153" s="312"/>
      <c r="H153" s="311"/>
      <c r="I153" s="90">
        <v>30589.620000000003</v>
      </c>
      <c r="J153" s="281"/>
    </row>
    <row r="154" spans="1:10" s="118" customFormat="1" ht="30" customHeight="1">
      <c r="A154" s="92" t="s">
        <v>439</v>
      </c>
      <c r="B154" s="96" t="s">
        <v>326</v>
      </c>
      <c r="C154" s="103" t="s">
        <v>35</v>
      </c>
      <c r="D154" s="87">
        <v>6</v>
      </c>
      <c r="E154" s="326" t="s">
        <v>297</v>
      </c>
      <c r="F154" s="327"/>
      <c r="G154" s="91">
        <v>199.9</v>
      </c>
      <c r="H154" s="91">
        <v>239.04</v>
      </c>
      <c r="I154" s="91">
        <v>1434.24</v>
      </c>
      <c r="J154" s="245"/>
    </row>
    <row r="155" spans="1:10" s="118" customFormat="1" ht="40.5" customHeight="1">
      <c r="A155" s="155" t="s">
        <v>440</v>
      </c>
      <c r="B155" s="96" t="s">
        <v>296</v>
      </c>
      <c r="C155" s="103" t="s">
        <v>35</v>
      </c>
      <c r="D155" s="87">
        <v>6</v>
      </c>
      <c r="E155" s="326" t="s">
        <v>297</v>
      </c>
      <c r="F155" s="327"/>
      <c r="G155" s="91">
        <v>3943.74</v>
      </c>
      <c r="H155" s="91">
        <v>4715.92</v>
      </c>
      <c r="I155" s="91">
        <v>28295.52</v>
      </c>
      <c r="J155" s="245"/>
    </row>
    <row r="156" spans="1:10" s="119" customFormat="1" ht="16.5" customHeight="1">
      <c r="A156" s="155" t="s">
        <v>441</v>
      </c>
      <c r="B156" s="96" t="s">
        <v>317</v>
      </c>
      <c r="C156" s="103" t="s">
        <v>35</v>
      </c>
      <c r="D156" s="87">
        <v>9</v>
      </c>
      <c r="E156" s="326" t="s">
        <v>297</v>
      </c>
      <c r="F156" s="327"/>
      <c r="G156" s="101">
        <v>79.900000000000006</v>
      </c>
      <c r="H156" s="91">
        <v>95.54</v>
      </c>
      <c r="I156" s="91">
        <v>859.86</v>
      </c>
      <c r="J156" s="245"/>
    </row>
    <row r="157" spans="1:10" s="31" customFormat="1" ht="17.850000000000001" customHeight="1">
      <c r="A157" s="317" t="s">
        <v>592</v>
      </c>
      <c r="B157" s="318"/>
      <c r="C157" s="318"/>
      <c r="D157" s="318"/>
      <c r="E157" s="318"/>
      <c r="F157" s="318"/>
      <c r="G157" s="318"/>
      <c r="H157" s="319"/>
      <c r="I157" s="90">
        <v>283854.75</v>
      </c>
      <c r="J157" s="283"/>
    </row>
    <row r="158" spans="1:10" s="31" customFormat="1" ht="9" customHeight="1">
      <c r="A158" s="104"/>
      <c r="B158" s="122"/>
      <c r="C158" s="123"/>
      <c r="D158" s="124"/>
      <c r="E158" s="125"/>
      <c r="F158" s="123"/>
      <c r="G158" s="126"/>
      <c r="H158" s="85"/>
      <c r="I158" s="85"/>
      <c r="J158" s="283"/>
    </row>
  </sheetData>
  <mergeCells count="33">
    <mergeCell ref="A157:H157"/>
    <mergeCell ref="A11:F12"/>
    <mergeCell ref="A13:A14"/>
    <mergeCell ref="B13:B14"/>
    <mergeCell ref="C13:C14"/>
    <mergeCell ref="D13:D14"/>
    <mergeCell ref="F13:F14"/>
    <mergeCell ref="H13:I13"/>
    <mergeCell ref="E13:E14"/>
    <mergeCell ref="E18:F18"/>
    <mergeCell ref="E154:F154"/>
    <mergeCell ref="E155:F155"/>
    <mergeCell ref="E156:F156"/>
    <mergeCell ref="E123:F123"/>
    <mergeCell ref="E22:F22"/>
    <mergeCell ref="B6:E6"/>
    <mergeCell ref="B7:E7"/>
    <mergeCell ref="J1:L1"/>
    <mergeCell ref="F4:I4"/>
    <mergeCell ref="J4:L4"/>
    <mergeCell ref="F1:I1"/>
    <mergeCell ref="F3:I3"/>
    <mergeCell ref="M4:O4"/>
    <mergeCell ref="B1:E1"/>
    <mergeCell ref="B2:E2"/>
    <mergeCell ref="B3:E3"/>
    <mergeCell ref="B4:E4"/>
    <mergeCell ref="M1:O1"/>
    <mergeCell ref="F2:I2"/>
    <mergeCell ref="J2:L2"/>
    <mergeCell ref="M2:O2"/>
    <mergeCell ref="J3:L3"/>
    <mergeCell ref="M3:O3"/>
  </mergeCells>
  <printOptions horizontalCentered="1"/>
  <pageMargins left="0.70866141732283472" right="0.31496062992125984" top="0.78740157480314965" bottom="0.59055118110236227" header="0.31496062992125984" footer="0.31496062992125984"/>
  <pageSetup paperSize="9" scale="80" orientation="portrait" horizontalDpi="0" verticalDpi="0" r:id="rId1"/>
  <headerFooter>
    <oddFooter>&amp;C&amp;P / &amp;N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58"/>
  <sheetViews>
    <sheetView zoomScale="95" zoomScaleNormal="95" workbookViewId="0">
      <selection activeCell="I11" sqref="I11:I12"/>
    </sheetView>
  </sheetViews>
  <sheetFormatPr defaultRowHeight="16.5" customHeight="1"/>
  <cols>
    <col min="1" max="1" width="8.42578125" style="131" customWidth="1"/>
    <col min="2" max="2" width="42.7109375" style="127" customWidth="1"/>
    <col min="3" max="3" width="6.28515625" style="132" customWidth="1"/>
    <col min="4" max="4" width="8" style="128" customWidth="1"/>
    <col min="5" max="5" width="12" style="307" customWidth="1"/>
    <col min="6" max="6" width="7.7109375" style="133" customWidth="1"/>
    <col min="7" max="7" width="9.42578125" style="130" hidden="1" customWidth="1"/>
    <col min="8" max="8" width="10.85546875" style="31" customWidth="1"/>
    <col min="9" max="9" width="11.140625" style="31" customWidth="1"/>
    <col min="10" max="10" width="7.28515625" style="300" customWidth="1"/>
    <col min="11" max="11" width="10.28515625" style="283" bestFit="1" customWidth="1"/>
    <col min="12" max="256" width="9.140625" style="132"/>
    <col min="257" max="257" width="8.42578125" style="132" customWidth="1"/>
    <col min="258" max="258" width="53.28515625" style="132" customWidth="1"/>
    <col min="259" max="259" width="8.42578125" style="132" customWidth="1"/>
    <col min="260" max="260" width="11.5703125" style="132" customWidth="1"/>
    <col min="261" max="261" width="15.85546875" style="132" customWidth="1"/>
    <col min="262" max="263" width="15.42578125" style="132" customWidth="1"/>
    <col min="264" max="264" width="12.5703125" style="132" customWidth="1"/>
    <col min="265" max="265" width="12.7109375" style="132" customWidth="1"/>
    <col min="266" max="266" width="14.42578125" style="132" customWidth="1"/>
    <col min="267" max="512" width="9.140625" style="132"/>
    <col min="513" max="513" width="8.42578125" style="132" customWidth="1"/>
    <col min="514" max="514" width="53.28515625" style="132" customWidth="1"/>
    <col min="515" max="515" width="8.42578125" style="132" customWidth="1"/>
    <col min="516" max="516" width="11.5703125" style="132" customWidth="1"/>
    <col min="517" max="517" width="15.85546875" style="132" customWidth="1"/>
    <col min="518" max="519" width="15.42578125" style="132" customWidth="1"/>
    <col min="520" max="520" width="12.5703125" style="132" customWidth="1"/>
    <col min="521" max="521" width="12.7109375" style="132" customWidth="1"/>
    <col min="522" max="522" width="14.42578125" style="132" customWidth="1"/>
    <col min="523" max="768" width="9.140625" style="132"/>
    <col min="769" max="769" width="8.42578125" style="132" customWidth="1"/>
    <col min="770" max="770" width="53.28515625" style="132" customWidth="1"/>
    <col min="771" max="771" width="8.42578125" style="132" customWidth="1"/>
    <col min="772" max="772" width="11.5703125" style="132" customWidth="1"/>
    <col min="773" max="773" width="15.85546875" style="132" customWidth="1"/>
    <col min="774" max="775" width="15.42578125" style="132" customWidth="1"/>
    <col min="776" max="776" width="12.5703125" style="132" customWidth="1"/>
    <col min="777" max="777" width="12.7109375" style="132" customWidth="1"/>
    <col min="778" max="778" width="14.42578125" style="132" customWidth="1"/>
    <col min="779" max="1024" width="9.140625" style="132"/>
    <col min="1025" max="1025" width="8.42578125" style="132" customWidth="1"/>
    <col min="1026" max="1026" width="53.28515625" style="132" customWidth="1"/>
    <col min="1027" max="1027" width="8.42578125" style="132" customWidth="1"/>
    <col min="1028" max="1028" width="11.5703125" style="132" customWidth="1"/>
    <col min="1029" max="1029" width="15.85546875" style="132" customWidth="1"/>
    <col min="1030" max="1031" width="15.42578125" style="132" customWidth="1"/>
    <col min="1032" max="1032" width="12.5703125" style="132" customWidth="1"/>
    <col min="1033" max="1033" width="12.7109375" style="132" customWidth="1"/>
    <col min="1034" max="1034" width="14.42578125" style="132" customWidth="1"/>
    <col min="1035" max="1280" width="9.140625" style="132"/>
    <col min="1281" max="1281" width="8.42578125" style="132" customWidth="1"/>
    <col min="1282" max="1282" width="53.28515625" style="132" customWidth="1"/>
    <col min="1283" max="1283" width="8.42578125" style="132" customWidth="1"/>
    <col min="1284" max="1284" width="11.5703125" style="132" customWidth="1"/>
    <col min="1285" max="1285" width="15.85546875" style="132" customWidth="1"/>
    <col min="1286" max="1287" width="15.42578125" style="132" customWidth="1"/>
    <col min="1288" max="1288" width="12.5703125" style="132" customWidth="1"/>
    <col min="1289" max="1289" width="12.7109375" style="132" customWidth="1"/>
    <col min="1290" max="1290" width="14.42578125" style="132" customWidth="1"/>
    <col min="1291" max="1536" width="9.140625" style="132"/>
    <col min="1537" max="1537" width="8.42578125" style="132" customWidth="1"/>
    <col min="1538" max="1538" width="53.28515625" style="132" customWidth="1"/>
    <col min="1539" max="1539" width="8.42578125" style="132" customWidth="1"/>
    <col min="1540" max="1540" width="11.5703125" style="132" customWidth="1"/>
    <col min="1541" max="1541" width="15.85546875" style="132" customWidth="1"/>
    <col min="1542" max="1543" width="15.42578125" style="132" customWidth="1"/>
    <col min="1544" max="1544" width="12.5703125" style="132" customWidth="1"/>
    <col min="1545" max="1545" width="12.7109375" style="132" customWidth="1"/>
    <col min="1546" max="1546" width="14.42578125" style="132" customWidth="1"/>
    <col min="1547" max="1792" width="9.140625" style="132"/>
    <col min="1793" max="1793" width="8.42578125" style="132" customWidth="1"/>
    <col min="1794" max="1794" width="53.28515625" style="132" customWidth="1"/>
    <col min="1795" max="1795" width="8.42578125" style="132" customWidth="1"/>
    <col min="1796" max="1796" width="11.5703125" style="132" customWidth="1"/>
    <col min="1797" max="1797" width="15.85546875" style="132" customWidth="1"/>
    <col min="1798" max="1799" width="15.42578125" style="132" customWidth="1"/>
    <col min="1800" max="1800" width="12.5703125" style="132" customWidth="1"/>
    <col min="1801" max="1801" width="12.7109375" style="132" customWidth="1"/>
    <col min="1802" max="1802" width="14.42578125" style="132" customWidth="1"/>
    <col min="1803" max="2048" width="9.140625" style="132"/>
    <col min="2049" max="2049" width="8.42578125" style="132" customWidth="1"/>
    <col min="2050" max="2050" width="53.28515625" style="132" customWidth="1"/>
    <col min="2051" max="2051" width="8.42578125" style="132" customWidth="1"/>
    <col min="2052" max="2052" width="11.5703125" style="132" customWidth="1"/>
    <col min="2053" max="2053" width="15.85546875" style="132" customWidth="1"/>
    <col min="2054" max="2055" width="15.42578125" style="132" customWidth="1"/>
    <col min="2056" max="2056" width="12.5703125" style="132" customWidth="1"/>
    <col min="2057" max="2057" width="12.7109375" style="132" customWidth="1"/>
    <col min="2058" max="2058" width="14.42578125" style="132" customWidth="1"/>
    <col min="2059" max="2304" width="9.140625" style="132"/>
    <col min="2305" max="2305" width="8.42578125" style="132" customWidth="1"/>
    <col min="2306" max="2306" width="53.28515625" style="132" customWidth="1"/>
    <col min="2307" max="2307" width="8.42578125" style="132" customWidth="1"/>
    <col min="2308" max="2308" width="11.5703125" style="132" customWidth="1"/>
    <col min="2309" max="2309" width="15.85546875" style="132" customWidth="1"/>
    <col min="2310" max="2311" width="15.42578125" style="132" customWidth="1"/>
    <col min="2312" max="2312" width="12.5703125" style="132" customWidth="1"/>
    <col min="2313" max="2313" width="12.7109375" style="132" customWidth="1"/>
    <col min="2314" max="2314" width="14.42578125" style="132" customWidth="1"/>
    <col min="2315" max="2560" width="9.140625" style="132"/>
    <col min="2561" max="2561" width="8.42578125" style="132" customWidth="1"/>
    <col min="2562" max="2562" width="53.28515625" style="132" customWidth="1"/>
    <col min="2563" max="2563" width="8.42578125" style="132" customWidth="1"/>
    <col min="2564" max="2564" width="11.5703125" style="132" customWidth="1"/>
    <col min="2565" max="2565" width="15.85546875" style="132" customWidth="1"/>
    <col min="2566" max="2567" width="15.42578125" style="132" customWidth="1"/>
    <col min="2568" max="2568" width="12.5703125" style="132" customWidth="1"/>
    <col min="2569" max="2569" width="12.7109375" style="132" customWidth="1"/>
    <col min="2570" max="2570" width="14.42578125" style="132" customWidth="1"/>
    <col min="2571" max="2816" width="9.140625" style="132"/>
    <col min="2817" max="2817" width="8.42578125" style="132" customWidth="1"/>
    <col min="2818" max="2818" width="53.28515625" style="132" customWidth="1"/>
    <col min="2819" max="2819" width="8.42578125" style="132" customWidth="1"/>
    <col min="2820" max="2820" width="11.5703125" style="132" customWidth="1"/>
    <col min="2821" max="2821" width="15.85546875" style="132" customWidth="1"/>
    <col min="2822" max="2823" width="15.42578125" style="132" customWidth="1"/>
    <col min="2824" max="2824" width="12.5703125" style="132" customWidth="1"/>
    <col min="2825" max="2825" width="12.7109375" style="132" customWidth="1"/>
    <col min="2826" max="2826" width="14.42578125" style="132" customWidth="1"/>
    <col min="2827" max="3072" width="9.140625" style="132"/>
    <col min="3073" max="3073" width="8.42578125" style="132" customWidth="1"/>
    <col min="3074" max="3074" width="53.28515625" style="132" customWidth="1"/>
    <col min="3075" max="3075" width="8.42578125" style="132" customWidth="1"/>
    <col min="3076" max="3076" width="11.5703125" style="132" customWidth="1"/>
    <col min="3077" max="3077" width="15.85546875" style="132" customWidth="1"/>
    <col min="3078" max="3079" width="15.42578125" style="132" customWidth="1"/>
    <col min="3080" max="3080" width="12.5703125" style="132" customWidth="1"/>
    <col min="3081" max="3081" width="12.7109375" style="132" customWidth="1"/>
    <col min="3082" max="3082" width="14.42578125" style="132" customWidth="1"/>
    <col min="3083" max="3328" width="9.140625" style="132"/>
    <col min="3329" max="3329" width="8.42578125" style="132" customWidth="1"/>
    <col min="3330" max="3330" width="53.28515625" style="132" customWidth="1"/>
    <col min="3331" max="3331" width="8.42578125" style="132" customWidth="1"/>
    <col min="3332" max="3332" width="11.5703125" style="132" customWidth="1"/>
    <col min="3333" max="3333" width="15.85546875" style="132" customWidth="1"/>
    <col min="3334" max="3335" width="15.42578125" style="132" customWidth="1"/>
    <col min="3336" max="3336" width="12.5703125" style="132" customWidth="1"/>
    <col min="3337" max="3337" width="12.7109375" style="132" customWidth="1"/>
    <col min="3338" max="3338" width="14.42578125" style="132" customWidth="1"/>
    <col min="3339" max="3584" width="9.140625" style="132"/>
    <col min="3585" max="3585" width="8.42578125" style="132" customWidth="1"/>
    <col min="3586" max="3586" width="53.28515625" style="132" customWidth="1"/>
    <col min="3587" max="3587" width="8.42578125" style="132" customWidth="1"/>
    <col min="3588" max="3588" width="11.5703125" style="132" customWidth="1"/>
    <col min="3589" max="3589" width="15.85546875" style="132" customWidth="1"/>
    <col min="3590" max="3591" width="15.42578125" style="132" customWidth="1"/>
    <col min="3592" max="3592" width="12.5703125" style="132" customWidth="1"/>
    <col min="3593" max="3593" width="12.7109375" style="132" customWidth="1"/>
    <col min="3594" max="3594" width="14.42578125" style="132" customWidth="1"/>
    <col min="3595" max="3840" width="9.140625" style="132"/>
    <col min="3841" max="3841" width="8.42578125" style="132" customWidth="1"/>
    <col min="3842" max="3842" width="53.28515625" style="132" customWidth="1"/>
    <col min="3843" max="3843" width="8.42578125" style="132" customWidth="1"/>
    <col min="3844" max="3844" width="11.5703125" style="132" customWidth="1"/>
    <col min="3845" max="3845" width="15.85546875" style="132" customWidth="1"/>
    <col min="3846" max="3847" width="15.42578125" style="132" customWidth="1"/>
    <col min="3848" max="3848" width="12.5703125" style="132" customWidth="1"/>
    <col min="3849" max="3849" width="12.7109375" style="132" customWidth="1"/>
    <col min="3850" max="3850" width="14.42578125" style="132" customWidth="1"/>
    <col min="3851" max="4096" width="9.140625" style="132"/>
    <col min="4097" max="4097" width="8.42578125" style="132" customWidth="1"/>
    <col min="4098" max="4098" width="53.28515625" style="132" customWidth="1"/>
    <col min="4099" max="4099" width="8.42578125" style="132" customWidth="1"/>
    <col min="4100" max="4100" width="11.5703125" style="132" customWidth="1"/>
    <col min="4101" max="4101" width="15.85546875" style="132" customWidth="1"/>
    <col min="4102" max="4103" width="15.42578125" style="132" customWidth="1"/>
    <col min="4104" max="4104" width="12.5703125" style="132" customWidth="1"/>
    <col min="4105" max="4105" width="12.7109375" style="132" customWidth="1"/>
    <col min="4106" max="4106" width="14.42578125" style="132" customWidth="1"/>
    <col min="4107" max="4352" width="9.140625" style="132"/>
    <col min="4353" max="4353" width="8.42578125" style="132" customWidth="1"/>
    <col min="4354" max="4354" width="53.28515625" style="132" customWidth="1"/>
    <col min="4355" max="4355" width="8.42578125" style="132" customWidth="1"/>
    <col min="4356" max="4356" width="11.5703125" style="132" customWidth="1"/>
    <col min="4357" max="4357" width="15.85546875" style="132" customWidth="1"/>
    <col min="4358" max="4359" width="15.42578125" style="132" customWidth="1"/>
    <col min="4360" max="4360" width="12.5703125" style="132" customWidth="1"/>
    <col min="4361" max="4361" width="12.7109375" style="132" customWidth="1"/>
    <col min="4362" max="4362" width="14.42578125" style="132" customWidth="1"/>
    <col min="4363" max="4608" width="9.140625" style="132"/>
    <col min="4609" max="4609" width="8.42578125" style="132" customWidth="1"/>
    <col min="4610" max="4610" width="53.28515625" style="132" customWidth="1"/>
    <col min="4611" max="4611" width="8.42578125" style="132" customWidth="1"/>
    <col min="4612" max="4612" width="11.5703125" style="132" customWidth="1"/>
    <col min="4613" max="4613" width="15.85546875" style="132" customWidth="1"/>
    <col min="4614" max="4615" width="15.42578125" style="132" customWidth="1"/>
    <col min="4616" max="4616" width="12.5703125" style="132" customWidth="1"/>
    <col min="4617" max="4617" width="12.7109375" style="132" customWidth="1"/>
    <col min="4618" max="4618" width="14.42578125" style="132" customWidth="1"/>
    <col min="4619" max="4864" width="9.140625" style="132"/>
    <col min="4865" max="4865" width="8.42578125" style="132" customWidth="1"/>
    <col min="4866" max="4866" width="53.28515625" style="132" customWidth="1"/>
    <col min="4867" max="4867" width="8.42578125" style="132" customWidth="1"/>
    <col min="4868" max="4868" width="11.5703125" style="132" customWidth="1"/>
    <col min="4869" max="4869" width="15.85546875" style="132" customWidth="1"/>
    <col min="4870" max="4871" width="15.42578125" style="132" customWidth="1"/>
    <col min="4872" max="4872" width="12.5703125" style="132" customWidth="1"/>
    <col min="4873" max="4873" width="12.7109375" style="132" customWidth="1"/>
    <col min="4874" max="4874" width="14.42578125" style="132" customWidth="1"/>
    <col min="4875" max="5120" width="9.140625" style="132"/>
    <col min="5121" max="5121" width="8.42578125" style="132" customWidth="1"/>
    <col min="5122" max="5122" width="53.28515625" style="132" customWidth="1"/>
    <col min="5123" max="5123" width="8.42578125" style="132" customWidth="1"/>
    <col min="5124" max="5124" width="11.5703125" style="132" customWidth="1"/>
    <col min="5125" max="5125" width="15.85546875" style="132" customWidth="1"/>
    <col min="5126" max="5127" width="15.42578125" style="132" customWidth="1"/>
    <col min="5128" max="5128" width="12.5703125" style="132" customWidth="1"/>
    <col min="5129" max="5129" width="12.7109375" style="132" customWidth="1"/>
    <col min="5130" max="5130" width="14.42578125" style="132" customWidth="1"/>
    <col min="5131" max="5376" width="9.140625" style="132"/>
    <col min="5377" max="5377" width="8.42578125" style="132" customWidth="1"/>
    <col min="5378" max="5378" width="53.28515625" style="132" customWidth="1"/>
    <col min="5379" max="5379" width="8.42578125" style="132" customWidth="1"/>
    <col min="5380" max="5380" width="11.5703125" style="132" customWidth="1"/>
    <col min="5381" max="5381" width="15.85546875" style="132" customWidth="1"/>
    <col min="5382" max="5383" width="15.42578125" style="132" customWidth="1"/>
    <col min="5384" max="5384" width="12.5703125" style="132" customWidth="1"/>
    <col min="5385" max="5385" width="12.7109375" style="132" customWidth="1"/>
    <col min="5386" max="5386" width="14.42578125" style="132" customWidth="1"/>
    <col min="5387" max="5632" width="9.140625" style="132"/>
    <col min="5633" max="5633" width="8.42578125" style="132" customWidth="1"/>
    <col min="5634" max="5634" width="53.28515625" style="132" customWidth="1"/>
    <col min="5635" max="5635" width="8.42578125" style="132" customWidth="1"/>
    <col min="5636" max="5636" width="11.5703125" style="132" customWidth="1"/>
    <col min="5637" max="5637" width="15.85546875" style="132" customWidth="1"/>
    <col min="5638" max="5639" width="15.42578125" style="132" customWidth="1"/>
    <col min="5640" max="5640" width="12.5703125" style="132" customWidth="1"/>
    <col min="5641" max="5641" width="12.7109375" style="132" customWidth="1"/>
    <col min="5642" max="5642" width="14.42578125" style="132" customWidth="1"/>
    <col min="5643" max="5888" width="9.140625" style="132"/>
    <col min="5889" max="5889" width="8.42578125" style="132" customWidth="1"/>
    <col min="5890" max="5890" width="53.28515625" style="132" customWidth="1"/>
    <col min="5891" max="5891" width="8.42578125" style="132" customWidth="1"/>
    <col min="5892" max="5892" width="11.5703125" style="132" customWidth="1"/>
    <col min="5893" max="5893" width="15.85546875" style="132" customWidth="1"/>
    <col min="5894" max="5895" width="15.42578125" style="132" customWidth="1"/>
    <col min="5896" max="5896" width="12.5703125" style="132" customWidth="1"/>
    <col min="5897" max="5897" width="12.7109375" style="132" customWidth="1"/>
    <col min="5898" max="5898" width="14.42578125" style="132" customWidth="1"/>
    <col min="5899" max="6144" width="9.140625" style="132"/>
    <col min="6145" max="6145" width="8.42578125" style="132" customWidth="1"/>
    <col min="6146" max="6146" width="53.28515625" style="132" customWidth="1"/>
    <col min="6147" max="6147" width="8.42578125" style="132" customWidth="1"/>
    <col min="6148" max="6148" width="11.5703125" style="132" customWidth="1"/>
    <col min="6149" max="6149" width="15.85546875" style="132" customWidth="1"/>
    <col min="6150" max="6151" width="15.42578125" style="132" customWidth="1"/>
    <col min="6152" max="6152" width="12.5703125" style="132" customWidth="1"/>
    <col min="6153" max="6153" width="12.7109375" style="132" customWidth="1"/>
    <col min="6154" max="6154" width="14.42578125" style="132" customWidth="1"/>
    <col min="6155" max="6400" width="9.140625" style="132"/>
    <col min="6401" max="6401" width="8.42578125" style="132" customWidth="1"/>
    <col min="6402" max="6402" width="53.28515625" style="132" customWidth="1"/>
    <col min="6403" max="6403" width="8.42578125" style="132" customWidth="1"/>
    <col min="6404" max="6404" width="11.5703125" style="132" customWidth="1"/>
    <col min="6405" max="6405" width="15.85546875" style="132" customWidth="1"/>
    <col min="6406" max="6407" width="15.42578125" style="132" customWidth="1"/>
    <col min="6408" max="6408" width="12.5703125" style="132" customWidth="1"/>
    <col min="6409" max="6409" width="12.7109375" style="132" customWidth="1"/>
    <col min="6410" max="6410" width="14.42578125" style="132" customWidth="1"/>
    <col min="6411" max="6656" width="9.140625" style="132"/>
    <col min="6657" max="6657" width="8.42578125" style="132" customWidth="1"/>
    <col min="6658" max="6658" width="53.28515625" style="132" customWidth="1"/>
    <col min="6659" max="6659" width="8.42578125" style="132" customWidth="1"/>
    <col min="6660" max="6660" width="11.5703125" style="132" customWidth="1"/>
    <col min="6661" max="6661" width="15.85546875" style="132" customWidth="1"/>
    <col min="6662" max="6663" width="15.42578125" style="132" customWidth="1"/>
    <col min="6664" max="6664" width="12.5703125" style="132" customWidth="1"/>
    <col min="6665" max="6665" width="12.7109375" style="132" customWidth="1"/>
    <col min="6666" max="6666" width="14.42578125" style="132" customWidth="1"/>
    <col min="6667" max="6912" width="9.140625" style="132"/>
    <col min="6913" max="6913" width="8.42578125" style="132" customWidth="1"/>
    <col min="6914" max="6914" width="53.28515625" style="132" customWidth="1"/>
    <col min="6915" max="6915" width="8.42578125" style="132" customWidth="1"/>
    <col min="6916" max="6916" width="11.5703125" style="132" customWidth="1"/>
    <col min="6917" max="6917" width="15.85546875" style="132" customWidth="1"/>
    <col min="6918" max="6919" width="15.42578125" style="132" customWidth="1"/>
    <col min="6920" max="6920" width="12.5703125" style="132" customWidth="1"/>
    <col min="6921" max="6921" width="12.7109375" style="132" customWidth="1"/>
    <col min="6922" max="6922" width="14.42578125" style="132" customWidth="1"/>
    <col min="6923" max="7168" width="9.140625" style="132"/>
    <col min="7169" max="7169" width="8.42578125" style="132" customWidth="1"/>
    <col min="7170" max="7170" width="53.28515625" style="132" customWidth="1"/>
    <col min="7171" max="7171" width="8.42578125" style="132" customWidth="1"/>
    <col min="7172" max="7172" width="11.5703125" style="132" customWidth="1"/>
    <col min="7173" max="7173" width="15.85546875" style="132" customWidth="1"/>
    <col min="7174" max="7175" width="15.42578125" style="132" customWidth="1"/>
    <col min="7176" max="7176" width="12.5703125" style="132" customWidth="1"/>
    <col min="7177" max="7177" width="12.7109375" style="132" customWidth="1"/>
    <col min="7178" max="7178" width="14.42578125" style="132" customWidth="1"/>
    <col min="7179" max="7424" width="9.140625" style="132"/>
    <col min="7425" max="7425" width="8.42578125" style="132" customWidth="1"/>
    <col min="7426" max="7426" width="53.28515625" style="132" customWidth="1"/>
    <col min="7427" max="7427" width="8.42578125" style="132" customWidth="1"/>
    <col min="7428" max="7428" width="11.5703125" style="132" customWidth="1"/>
    <col min="7429" max="7429" width="15.85546875" style="132" customWidth="1"/>
    <col min="7430" max="7431" width="15.42578125" style="132" customWidth="1"/>
    <col min="7432" max="7432" width="12.5703125" style="132" customWidth="1"/>
    <col min="7433" max="7433" width="12.7109375" style="132" customWidth="1"/>
    <col min="7434" max="7434" width="14.42578125" style="132" customWidth="1"/>
    <col min="7435" max="7680" width="9.140625" style="132"/>
    <col min="7681" max="7681" width="8.42578125" style="132" customWidth="1"/>
    <col min="7682" max="7682" width="53.28515625" style="132" customWidth="1"/>
    <col min="7683" max="7683" width="8.42578125" style="132" customWidth="1"/>
    <col min="7684" max="7684" width="11.5703125" style="132" customWidth="1"/>
    <col min="7685" max="7685" width="15.85546875" style="132" customWidth="1"/>
    <col min="7686" max="7687" width="15.42578125" style="132" customWidth="1"/>
    <col min="7688" max="7688" width="12.5703125" style="132" customWidth="1"/>
    <col min="7689" max="7689" width="12.7109375" style="132" customWidth="1"/>
    <col min="7690" max="7690" width="14.42578125" style="132" customWidth="1"/>
    <col min="7691" max="7936" width="9.140625" style="132"/>
    <col min="7937" max="7937" width="8.42578125" style="132" customWidth="1"/>
    <col min="7938" max="7938" width="53.28515625" style="132" customWidth="1"/>
    <col min="7939" max="7939" width="8.42578125" style="132" customWidth="1"/>
    <col min="7940" max="7940" width="11.5703125" style="132" customWidth="1"/>
    <col min="7941" max="7941" width="15.85546875" style="132" customWidth="1"/>
    <col min="7942" max="7943" width="15.42578125" style="132" customWidth="1"/>
    <col min="7944" max="7944" width="12.5703125" style="132" customWidth="1"/>
    <col min="7945" max="7945" width="12.7109375" style="132" customWidth="1"/>
    <col min="7946" max="7946" width="14.42578125" style="132" customWidth="1"/>
    <col min="7947" max="8192" width="9.140625" style="132"/>
    <col min="8193" max="8193" width="8.42578125" style="132" customWidth="1"/>
    <col min="8194" max="8194" width="53.28515625" style="132" customWidth="1"/>
    <col min="8195" max="8195" width="8.42578125" style="132" customWidth="1"/>
    <col min="8196" max="8196" width="11.5703125" style="132" customWidth="1"/>
    <col min="8197" max="8197" width="15.85546875" style="132" customWidth="1"/>
    <col min="8198" max="8199" width="15.42578125" style="132" customWidth="1"/>
    <col min="8200" max="8200" width="12.5703125" style="132" customWidth="1"/>
    <col min="8201" max="8201" width="12.7109375" style="132" customWidth="1"/>
    <col min="8202" max="8202" width="14.42578125" style="132" customWidth="1"/>
    <col min="8203" max="8448" width="9.140625" style="132"/>
    <col min="8449" max="8449" width="8.42578125" style="132" customWidth="1"/>
    <col min="8450" max="8450" width="53.28515625" style="132" customWidth="1"/>
    <col min="8451" max="8451" width="8.42578125" style="132" customWidth="1"/>
    <col min="8452" max="8452" width="11.5703125" style="132" customWidth="1"/>
    <col min="8453" max="8453" width="15.85546875" style="132" customWidth="1"/>
    <col min="8454" max="8455" width="15.42578125" style="132" customWidth="1"/>
    <col min="8456" max="8456" width="12.5703125" style="132" customWidth="1"/>
    <col min="8457" max="8457" width="12.7109375" style="132" customWidth="1"/>
    <col min="8458" max="8458" width="14.42578125" style="132" customWidth="1"/>
    <col min="8459" max="8704" width="9.140625" style="132"/>
    <col min="8705" max="8705" width="8.42578125" style="132" customWidth="1"/>
    <col min="8706" max="8706" width="53.28515625" style="132" customWidth="1"/>
    <col min="8707" max="8707" width="8.42578125" style="132" customWidth="1"/>
    <col min="8708" max="8708" width="11.5703125" style="132" customWidth="1"/>
    <col min="8709" max="8709" width="15.85546875" style="132" customWidth="1"/>
    <col min="8710" max="8711" width="15.42578125" style="132" customWidth="1"/>
    <col min="8712" max="8712" width="12.5703125" style="132" customWidth="1"/>
    <col min="8713" max="8713" width="12.7109375" style="132" customWidth="1"/>
    <col min="8714" max="8714" width="14.42578125" style="132" customWidth="1"/>
    <col min="8715" max="8960" width="9.140625" style="132"/>
    <col min="8961" max="8961" width="8.42578125" style="132" customWidth="1"/>
    <col min="8962" max="8962" width="53.28515625" style="132" customWidth="1"/>
    <col min="8963" max="8963" width="8.42578125" style="132" customWidth="1"/>
    <col min="8964" max="8964" width="11.5703125" style="132" customWidth="1"/>
    <col min="8965" max="8965" width="15.85546875" style="132" customWidth="1"/>
    <col min="8966" max="8967" width="15.42578125" style="132" customWidth="1"/>
    <col min="8968" max="8968" width="12.5703125" style="132" customWidth="1"/>
    <col min="8969" max="8969" width="12.7109375" style="132" customWidth="1"/>
    <col min="8970" max="8970" width="14.42578125" style="132" customWidth="1"/>
    <col min="8971" max="9216" width="9.140625" style="132"/>
    <col min="9217" max="9217" width="8.42578125" style="132" customWidth="1"/>
    <col min="9218" max="9218" width="53.28515625" style="132" customWidth="1"/>
    <col min="9219" max="9219" width="8.42578125" style="132" customWidth="1"/>
    <col min="9220" max="9220" width="11.5703125" style="132" customWidth="1"/>
    <col min="9221" max="9221" width="15.85546875" style="132" customWidth="1"/>
    <col min="9222" max="9223" width="15.42578125" style="132" customWidth="1"/>
    <col min="9224" max="9224" width="12.5703125" style="132" customWidth="1"/>
    <col min="9225" max="9225" width="12.7109375" style="132" customWidth="1"/>
    <col min="9226" max="9226" width="14.42578125" style="132" customWidth="1"/>
    <col min="9227" max="9472" width="9.140625" style="132"/>
    <col min="9473" max="9473" width="8.42578125" style="132" customWidth="1"/>
    <col min="9474" max="9474" width="53.28515625" style="132" customWidth="1"/>
    <col min="9475" max="9475" width="8.42578125" style="132" customWidth="1"/>
    <col min="9476" max="9476" width="11.5703125" style="132" customWidth="1"/>
    <col min="9477" max="9477" width="15.85546875" style="132" customWidth="1"/>
    <col min="9478" max="9479" width="15.42578125" style="132" customWidth="1"/>
    <col min="9480" max="9480" width="12.5703125" style="132" customWidth="1"/>
    <col min="9481" max="9481" width="12.7109375" style="132" customWidth="1"/>
    <col min="9482" max="9482" width="14.42578125" style="132" customWidth="1"/>
    <col min="9483" max="9728" width="9.140625" style="132"/>
    <col min="9729" max="9729" width="8.42578125" style="132" customWidth="1"/>
    <col min="9730" max="9730" width="53.28515625" style="132" customWidth="1"/>
    <col min="9731" max="9731" width="8.42578125" style="132" customWidth="1"/>
    <col min="9732" max="9732" width="11.5703125" style="132" customWidth="1"/>
    <col min="9733" max="9733" width="15.85546875" style="132" customWidth="1"/>
    <col min="9734" max="9735" width="15.42578125" style="132" customWidth="1"/>
    <col min="9736" max="9736" width="12.5703125" style="132" customWidth="1"/>
    <col min="9737" max="9737" width="12.7109375" style="132" customWidth="1"/>
    <col min="9738" max="9738" width="14.42578125" style="132" customWidth="1"/>
    <col min="9739" max="9984" width="9.140625" style="132"/>
    <col min="9985" max="9985" width="8.42578125" style="132" customWidth="1"/>
    <col min="9986" max="9986" width="53.28515625" style="132" customWidth="1"/>
    <col min="9987" max="9987" width="8.42578125" style="132" customWidth="1"/>
    <col min="9988" max="9988" width="11.5703125" style="132" customWidth="1"/>
    <col min="9989" max="9989" width="15.85546875" style="132" customWidth="1"/>
    <col min="9990" max="9991" width="15.42578125" style="132" customWidth="1"/>
    <col min="9992" max="9992" width="12.5703125" style="132" customWidth="1"/>
    <col min="9993" max="9993" width="12.7109375" style="132" customWidth="1"/>
    <col min="9994" max="9994" width="14.42578125" style="132" customWidth="1"/>
    <col min="9995" max="10240" width="9.140625" style="132"/>
    <col min="10241" max="10241" width="8.42578125" style="132" customWidth="1"/>
    <col min="10242" max="10242" width="53.28515625" style="132" customWidth="1"/>
    <col min="10243" max="10243" width="8.42578125" style="132" customWidth="1"/>
    <col min="10244" max="10244" width="11.5703125" style="132" customWidth="1"/>
    <col min="10245" max="10245" width="15.85546875" style="132" customWidth="1"/>
    <col min="10246" max="10247" width="15.42578125" style="132" customWidth="1"/>
    <col min="10248" max="10248" width="12.5703125" style="132" customWidth="1"/>
    <col min="10249" max="10249" width="12.7109375" style="132" customWidth="1"/>
    <col min="10250" max="10250" width="14.42578125" style="132" customWidth="1"/>
    <col min="10251" max="10496" width="9.140625" style="132"/>
    <col min="10497" max="10497" width="8.42578125" style="132" customWidth="1"/>
    <col min="10498" max="10498" width="53.28515625" style="132" customWidth="1"/>
    <col min="10499" max="10499" width="8.42578125" style="132" customWidth="1"/>
    <col min="10500" max="10500" width="11.5703125" style="132" customWidth="1"/>
    <col min="10501" max="10501" width="15.85546875" style="132" customWidth="1"/>
    <col min="10502" max="10503" width="15.42578125" style="132" customWidth="1"/>
    <col min="10504" max="10504" width="12.5703125" style="132" customWidth="1"/>
    <col min="10505" max="10505" width="12.7109375" style="132" customWidth="1"/>
    <col min="10506" max="10506" width="14.42578125" style="132" customWidth="1"/>
    <col min="10507" max="10752" width="9.140625" style="132"/>
    <col min="10753" max="10753" width="8.42578125" style="132" customWidth="1"/>
    <col min="10754" max="10754" width="53.28515625" style="132" customWidth="1"/>
    <col min="10755" max="10755" width="8.42578125" style="132" customWidth="1"/>
    <col min="10756" max="10756" width="11.5703125" style="132" customWidth="1"/>
    <col min="10757" max="10757" width="15.85546875" style="132" customWidth="1"/>
    <col min="10758" max="10759" width="15.42578125" style="132" customWidth="1"/>
    <col min="10760" max="10760" width="12.5703125" style="132" customWidth="1"/>
    <col min="10761" max="10761" width="12.7109375" style="132" customWidth="1"/>
    <col min="10762" max="10762" width="14.42578125" style="132" customWidth="1"/>
    <col min="10763" max="11008" width="9.140625" style="132"/>
    <col min="11009" max="11009" width="8.42578125" style="132" customWidth="1"/>
    <col min="11010" max="11010" width="53.28515625" style="132" customWidth="1"/>
    <col min="11011" max="11011" width="8.42578125" style="132" customWidth="1"/>
    <col min="11012" max="11012" width="11.5703125" style="132" customWidth="1"/>
    <col min="11013" max="11013" width="15.85546875" style="132" customWidth="1"/>
    <col min="11014" max="11015" width="15.42578125" style="132" customWidth="1"/>
    <col min="11016" max="11016" width="12.5703125" style="132" customWidth="1"/>
    <col min="11017" max="11017" width="12.7109375" style="132" customWidth="1"/>
    <col min="11018" max="11018" width="14.42578125" style="132" customWidth="1"/>
    <col min="11019" max="11264" width="9.140625" style="132"/>
    <col min="11265" max="11265" width="8.42578125" style="132" customWidth="1"/>
    <col min="11266" max="11266" width="53.28515625" style="132" customWidth="1"/>
    <col min="11267" max="11267" width="8.42578125" style="132" customWidth="1"/>
    <col min="11268" max="11268" width="11.5703125" style="132" customWidth="1"/>
    <col min="11269" max="11269" width="15.85546875" style="132" customWidth="1"/>
    <col min="11270" max="11271" width="15.42578125" style="132" customWidth="1"/>
    <col min="11272" max="11272" width="12.5703125" style="132" customWidth="1"/>
    <col min="11273" max="11273" width="12.7109375" style="132" customWidth="1"/>
    <col min="11274" max="11274" width="14.42578125" style="132" customWidth="1"/>
    <col min="11275" max="11520" width="9.140625" style="132"/>
    <col min="11521" max="11521" width="8.42578125" style="132" customWidth="1"/>
    <col min="11522" max="11522" width="53.28515625" style="132" customWidth="1"/>
    <col min="11523" max="11523" width="8.42578125" style="132" customWidth="1"/>
    <col min="11524" max="11524" width="11.5703125" style="132" customWidth="1"/>
    <col min="11525" max="11525" width="15.85546875" style="132" customWidth="1"/>
    <col min="11526" max="11527" width="15.42578125" style="132" customWidth="1"/>
    <col min="11528" max="11528" width="12.5703125" style="132" customWidth="1"/>
    <col min="11529" max="11529" width="12.7109375" style="132" customWidth="1"/>
    <col min="11530" max="11530" width="14.42578125" style="132" customWidth="1"/>
    <col min="11531" max="11776" width="9.140625" style="132"/>
    <col min="11777" max="11777" width="8.42578125" style="132" customWidth="1"/>
    <col min="11778" max="11778" width="53.28515625" style="132" customWidth="1"/>
    <col min="11779" max="11779" width="8.42578125" style="132" customWidth="1"/>
    <col min="11780" max="11780" width="11.5703125" style="132" customWidth="1"/>
    <col min="11781" max="11781" width="15.85546875" style="132" customWidth="1"/>
    <col min="11782" max="11783" width="15.42578125" style="132" customWidth="1"/>
    <col min="11784" max="11784" width="12.5703125" style="132" customWidth="1"/>
    <col min="11785" max="11785" width="12.7109375" style="132" customWidth="1"/>
    <col min="11786" max="11786" width="14.42578125" style="132" customWidth="1"/>
    <col min="11787" max="12032" width="9.140625" style="132"/>
    <col min="12033" max="12033" width="8.42578125" style="132" customWidth="1"/>
    <col min="12034" max="12034" width="53.28515625" style="132" customWidth="1"/>
    <col min="12035" max="12035" width="8.42578125" style="132" customWidth="1"/>
    <col min="12036" max="12036" width="11.5703125" style="132" customWidth="1"/>
    <col min="12037" max="12037" width="15.85546875" style="132" customWidth="1"/>
    <col min="12038" max="12039" width="15.42578125" style="132" customWidth="1"/>
    <col min="12040" max="12040" width="12.5703125" style="132" customWidth="1"/>
    <col min="12041" max="12041" width="12.7109375" style="132" customWidth="1"/>
    <col min="12042" max="12042" width="14.42578125" style="132" customWidth="1"/>
    <col min="12043" max="12288" width="9.140625" style="132"/>
    <col min="12289" max="12289" width="8.42578125" style="132" customWidth="1"/>
    <col min="12290" max="12290" width="53.28515625" style="132" customWidth="1"/>
    <col min="12291" max="12291" width="8.42578125" style="132" customWidth="1"/>
    <col min="12292" max="12292" width="11.5703125" style="132" customWidth="1"/>
    <col min="12293" max="12293" width="15.85546875" style="132" customWidth="1"/>
    <col min="12294" max="12295" width="15.42578125" style="132" customWidth="1"/>
    <col min="12296" max="12296" width="12.5703125" style="132" customWidth="1"/>
    <col min="12297" max="12297" width="12.7109375" style="132" customWidth="1"/>
    <col min="12298" max="12298" width="14.42578125" style="132" customWidth="1"/>
    <col min="12299" max="12544" width="9.140625" style="132"/>
    <col min="12545" max="12545" width="8.42578125" style="132" customWidth="1"/>
    <col min="12546" max="12546" width="53.28515625" style="132" customWidth="1"/>
    <col min="12547" max="12547" width="8.42578125" style="132" customWidth="1"/>
    <col min="12548" max="12548" width="11.5703125" style="132" customWidth="1"/>
    <col min="12549" max="12549" width="15.85546875" style="132" customWidth="1"/>
    <col min="12550" max="12551" width="15.42578125" style="132" customWidth="1"/>
    <col min="12552" max="12552" width="12.5703125" style="132" customWidth="1"/>
    <col min="12553" max="12553" width="12.7109375" style="132" customWidth="1"/>
    <col min="12554" max="12554" width="14.42578125" style="132" customWidth="1"/>
    <col min="12555" max="12800" width="9.140625" style="132"/>
    <col min="12801" max="12801" width="8.42578125" style="132" customWidth="1"/>
    <col min="12802" max="12802" width="53.28515625" style="132" customWidth="1"/>
    <col min="12803" max="12803" width="8.42578125" style="132" customWidth="1"/>
    <col min="12804" max="12804" width="11.5703125" style="132" customWidth="1"/>
    <col min="12805" max="12805" width="15.85546875" style="132" customWidth="1"/>
    <col min="12806" max="12807" width="15.42578125" style="132" customWidth="1"/>
    <col min="12808" max="12808" width="12.5703125" style="132" customWidth="1"/>
    <col min="12809" max="12809" width="12.7109375" style="132" customWidth="1"/>
    <col min="12810" max="12810" width="14.42578125" style="132" customWidth="1"/>
    <col min="12811" max="13056" width="9.140625" style="132"/>
    <col min="13057" max="13057" width="8.42578125" style="132" customWidth="1"/>
    <col min="13058" max="13058" width="53.28515625" style="132" customWidth="1"/>
    <col min="13059" max="13059" width="8.42578125" style="132" customWidth="1"/>
    <col min="13060" max="13060" width="11.5703125" style="132" customWidth="1"/>
    <col min="13061" max="13061" width="15.85546875" style="132" customWidth="1"/>
    <col min="13062" max="13063" width="15.42578125" style="132" customWidth="1"/>
    <col min="13064" max="13064" width="12.5703125" style="132" customWidth="1"/>
    <col min="13065" max="13065" width="12.7109375" style="132" customWidth="1"/>
    <col min="13066" max="13066" width="14.42578125" style="132" customWidth="1"/>
    <col min="13067" max="13312" width="9.140625" style="132"/>
    <col min="13313" max="13313" width="8.42578125" style="132" customWidth="1"/>
    <col min="13314" max="13314" width="53.28515625" style="132" customWidth="1"/>
    <col min="13315" max="13315" width="8.42578125" style="132" customWidth="1"/>
    <col min="13316" max="13316" width="11.5703125" style="132" customWidth="1"/>
    <col min="13317" max="13317" width="15.85546875" style="132" customWidth="1"/>
    <col min="13318" max="13319" width="15.42578125" style="132" customWidth="1"/>
    <col min="13320" max="13320" width="12.5703125" style="132" customWidth="1"/>
    <col min="13321" max="13321" width="12.7109375" style="132" customWidth="1"/>
    <col min="13322" max="13322" width="14.42578125" style="132" customWidth="1"/>
    <col min="13323" max="13568" width="9.140625" style="132"/>
    <col min="13569" max="13569" width="8.42578125" style="132" customWidth="1"/>
    <col min="13570" max="13570" width="53.28515625" style="132" customWidth="1"/>
    <col min="13571" max="13571" width="8.42578125" style="132" customWidth="1"/>
    <col min="13572" max="13572" width="11.5703125" style="132" customWidth="1"/>
    <col min="13573" max="13573" width="15.85546875" style="132" customWidth="1"/>
    <col min="13574" max="13575" width="15.42578125" style="132" customWidth="1"/>
    <col min="13576" max="13576" width="12.5703125" style="132" customWidth="1"/>
    <col min="13577" max="13577" width="12.7109375" style="132" customWidth="1"/>
    <col min="13578" max="13578" width="14.42578125" style="132" customWidth="1"/>
    <col min="13579" max="13824" width="9.140625" style="132"/>
    <col min="13825" max="13825" width="8.42578125" style="132" customWidth="1"/>
    <col min="13826" max="13826" width="53.28515625" style="132" customWidth="1"/>
    <col min="13827" max="13827" width="8.42578125" style="132" customWidth="1"/>
    <col min="13828" max="13828" width="11.5703125" style="132" customWidth="1"/>
    <col min="13829" max="13829" width="15.85546875" style="132" customWidth="1"/>
    <col min="13830" max="13831" width="15.42578125" style="132" customWidth="1"/>
    <col min="13832" max="13832" width="12.5703125" style="132" customWidth="1"/>
    <col min="13833" max="13833" width="12.7109375" style="132" customWidth="1"/>
    <col min="13834" max="13834" width="14.42578125" style="132" customWidth="1"/>
    <col min="13835" max="14080" width="9.140625" style="132"/>
    <col min="14081" max="14081" width="8.42578125" style="132" customWidth="1"/>
    <col min="14082" max="14082" width="53.28515625" style="132" customWidth="1"/>
    <col min="14083" max="14083" width="8.42578125" style="132" customWidth="1"/>
    <col min="14084" max="14084" width="11.5703125" style="132" customWidth="1"/>
    <col min="14085" max="14085" width="15.85546875" style="132" customWidth="1"/>
    <col min="14086" max="14087" width="15.42578125" style="132" customWidth="1"/>
    <col min="14088" max="14088" width="12.5703125" style="132" customWidth="1"/>
    <col min="14089" max="14089" width="12.7109375" style="132" customWidth="1"/>
    <col min="14090" max="14090" width="14.42578125" style="132" customWidth="1"/>
    <col min="14091" max="14336" width="9.140625" style="132"/>
    <col min="14337" max="14337" width="8.42578125" style="132" customWidth="1"/>
    <col min="14338" max="14338" width="53.28515625" style="132" customWidth="1"/>
    <col min="14339" max="14339" width="8.42578125" style="132" customWidth="1"/>
    <col min="14340" max="14340" width="11.5703125" style="132" customWidth="1"/>
    <col min="14341" max="14341" width="15.85546875" style="132" customWidth="1"/>
    <col min="14342" max="14343" width="15.42578125" style="132" customWidth="1"/>
    <col min="14344" max="14344" width="12.5703125" style="132" customWidth="1"/>
    <col min="14345" max="14345" width="12.7109375" style="132" customWidth="1"/>
    <col min="14346" max="14346" width="14.42578125" style="132" customWidth="1"/>
    <col min="14347" max="14592" width="9.140625" style="132"/>
    <col min="14593" max="14593" width="8.42578125" style="132" customWidth="1"/>
    <col min="14594" max="14594" width="53.28515625" style="132" customWidth="1"/>
    <col min="14595" max="14595" width="8.42578125" style="132" customWidth="1"/>
    <col min="14596" max="14596" width="11.5703125" style="132" customWidth="1"/>
    <col min="14597" max="14597" width="15.85546875" style="132" customWidth="1"/>
    <col min="14598" max="14599" width="15.42578125" style="132" customWidth="1"/>
    <col min="14600" max="14600" width="12.5703125" style="132" customWidth="1"/>
    <col min="14601" max="14601" width="12.7109375" style="132" customWidth="1"/>
    <col min="14602" max="14602" width="14.42578125" style="132" customWidth="1"/>
    <col min="14603" max="14848" width="9.140625" style="132"/>
    <col min="14849" max="14849" width="8.42578125" style="132" customWidth="1"/>
    <col min="14850" max="14850" width="53.28515625" style="132" customWidth="1"/>
    <col min="14851" max="14851" width="8.42578125" style="132" customWidth="1"/>
    <col min="14852" max="14852" width="11.5703125" style="132" customWidth="1"/>
    <col min="14853" max="14853" width="15.85546875" style="132" customWidth="1"/>
    <col min="14854" max="14855" width="15.42578125" style="132" customWidth="1"/>
    <col min="14856" max="14856" width="12.5703125" style="132" customWidth="1"/>
    <col min="14857" max="14857" width="12.7109375" style="132" customWidth="1"/>
    <col min="14858" max="14858" width="14.42578125" style="132" customWidth="1"/>
    <col min="14859" max="15104" width="9.140625" style="132"/>
    <col min="15105" max="15105" width="8.42578125" style="132" customWidth="1"/>
    <col min="15106" max="15106" width="53.28515625" style="132" customWidth="1"/>
    <col min="15107" max="15107" width="8.42578125" style="132" customWidth="1"/>
    <col min="15108" max="15108" width="11.5703125" style="132" customWidth="1"/>
    <col min="15109" max="15109" width="15.85546875" style="132" customWidth="1"/>
    <col min="15110" max="15111" width="15.42578125" style="132" customWidth="1"/>
    <col min="15112" max="15112" width="12.5703125" style="132" customWidth="1"/>
    <col min="15113" max="15113" width="12.7109375" style="132" customWidth="1"/>
    <col min="15114" max="15114" width="14.42578125" style="132" customWidth="1"/>
    <col min="15115" max="15360" width="9.140625" style="132"/>
    <col min="15361" max="15361" width="8.42578125" style="132" customWidth="1"/>
    <col min="15362" max="15362" width="53.28515625" style="132" customWidth="1"/>
    <col min="15363" max="15363" width="8.42578125" style="132" customWidth="1"/>
    <col min="15364" max="15364" width="11.5703125" style="132" customWidth="1"/>
    <col min="15365" max="15365" width="15.85546875" style="132" customWidth="1"/>
    <col min="15366" max="15367" width="15.42578125" style="132" customWidth="1"/>
    <col min="15368" max="15368" width="12.5703125" style="132" customWidth="1"/>
    <col min="15369" max="15369" width="12.7109375" style="132" customWidth="1"/>
    <col min="15370" max="15370" width="14.42578125" style="132" customWidth="1"/>
    <col min="15371" max="15616" width="9.140625" style="132"/>
    <col min="15617" max="15617" width="8.42578125" style="132" customWidth="1"/>
    <col min="15618" max="15618" width="53.28515625" style="132" customWidth="1"/>
    <col min="15619" max="15619" width="8.42578125" style="132" customWidth="1"/>
    <col min="15620" max="15620" width="11.5703125" style="132" customWidth="1"/>
    <col min="15621" max="15621" width="15.85546875" style="132" customWidth="1"/>
    <col min="15622" max="15623" width="15.42578125" style="132" customWidth="1"/>
    <col min="15624" max="15624" width="12.5703125" style="132" customWidth="1"/>
    <col min="15625" max="15625" width="12.7109375" style="132" customWidth="1"/>
    <col min="15626" max="15626" width="14.42578125" style="132" customWidth="1"/>
    <col min="15627" max="15872" width="9.140625" style="132"/>
    <col min="15873" max="15873" width="8.42578125" style="132" customWidth="1"/>
    <col min="15874" max="15874" width="53.28515625" style="132" customWidth="1"/>
    <col min="15875" max="15875" width="8.42578125" style="132" customWidth="1"/>
    <col min="15876" max="15876" width="11.5703125" style="132" customWidth="1"/>
    <col min="15877" max="15877" width="15.85546875" style="132" customWidth="1"/>
    <col min="15878" max="15879" width="15.42578125" style="132" customWidth="1"/>
    <col min="15880" max="15880" width="12.5703125" style="132" customWidth="1"/>
    <col min="15881" max="15881" width="12.7109375" style="132" customWidth="1"/>
    <col min="15882" max="15882" width="14.42578125" style="132" customWidth="1"/>
    <col min="15883" max="16128" width="9.140625" style="132"/>
    <col min="16129" max="16129" width="8.42578125" style="132" customWidth="1"/>
    <col min="16130" max="16130" width="53.28515625" style="132" customWidth="1"/>
    <col min="16131" max="16131" width="8.42578125" style="132" customWidth="1"/>
    <col min="16132" max="16132" width="11.5703125" style="132" customWidth="1"/>
    <col min="16133" max="16133" width="15.85546875" style="132" customWidth="1"/>
    <col min="16134" max="16135" width="15.42578125" style="132" customWidth="1"/>
    <col min="16136" max="16136" width="12.5703125" style="132" customWidth="1"/>
    <col min="16137" max="16137" width="12.7109375" style="132" customWidth="1"/>
    <col min="16138" max="16138" width="14.42578125" style="132" customWidth="1"/>
    <col min="16139" max="16384" width="9.140625" style="132"/>
  </cols>
  <sheetData>
    <row r="1" spans="1:16" ht="9" customHeight="1">
      <c r="B1" s="316" t="s">
        <v>596</v>
      </c>
      <c r="C1" s="316"/>
      <c r="D1" s="316"/>
      <c r="E1" s="316"/>
      <c r="F1" s="316"/>
      <c r="G1" s="316"/>
      <c r="H1" s="316"/>
      <c r="I1" s="316"/>
      <c r="J1" s="316"/>
      <c r="K1" s="316"/>
      <c r="L1" s="316"/>
      <c r="M1" s="316"/>
      <c r="N1" s="316"/>
      <c r="O1" s="316"/>
      <c r="P1" s="316"/>
    </row>
    <row r="2" spans="1:16" s="109" customFormat="1" ht="9" customHeight="1">
      <c r="A2" s="105"/>
      <c r="B2" s="316" t="s">
        <v>597</v>
      </c>
      <c r="C2" s="316"/>
      <c r="D2" s="316"/>
      <c r="E2" s="316"/>
      <c r="F2" s="316"/>
      <c r="G2" s="316"/>
      <c r="H2" s="316"/>
      <c r="I2" s="316"/>
      <c r="J2" s="316"/>
      <c r="K2" s="316"/>
      <c r="L2" s="316"/>
      <c r="M2" s="316"/>
      <c r="N2" s="316"/>
      <c r="O2" s="316"/>
      <c r="P2" s="316"/>
    </row>
    <row r="3" spans="1:16" s="109" customFormat="1" ht="9" customHeight="1">
      <c r="A3" s="105"/>
      <c r="B3" s="316" t="s">
        <v>598</v>
      </c>
      <c r="C3" s="316"/>
      <c r="D3" s="316"/>
      <c r="E3" s="316"/>
      <c r="F3" s="316"/>
      <c r="G3" s="316"/>
      <c r="H3" s="316"/>
      <c r="I3" s="316"/>
      <c r="J3" s="316"/>
      <c r="K3" s="316"/>
      <c r="L3" s="316"/>
      <c r="M3" s="316"/>
      <c r="N3" s="316"/>
      <c r="O3" s="316"/>
      <c r="P3" s="316"/>
    </row>
    <row r="4" spans="1:16" s="109" customFormat="1" ht="9" customHeight="1">
      <c r="A4" s="105"/>
      <c r="B4" s="316" t="s">
        <v>599</v>
      </c>
      <c r="C4" s="316"/>
      <c r="D4" s="316"/>
      <c r="E4" s="316"/>
      <c r="F4" s="316"/>
      <c r="G4" s="316"/>
      <c r="H4" s="316"/>
      <c r="I4" s="316"/>
      <c r="J4" s="316"/>
      <c r="K4" s="316"/>
      <c r="L4" s="316"/>
      <c r="M4" s="316"/>
      <c r="N4" s="316"/>
      <c r="O4" s="316"/>
      <c r="P4" s="316"/>
    </row>
    <row r="5" spans="1:16" s="109" customFormat="1" ht="18.95" customHeight="1">
      <c r="A5" s="105"/>
      <c r="B5" s="105"/>
      <c r="C5" s="105"/>
      <c r="D5" s="106"/>
      <c r="E5" s="107"/>
      <c r="F5" s="136" t="s">
        <v>590</v>
      </c>
      <c r="G5" s="108"/>
      <c r="I5" s="105"/>
      <c r="J5" s="293"/>
      <c r="K5" s="281"/>
    </row>
    <row r="6" spans="1:16" s="109" customFormat="1" ht="18.95" customHeight="1">
      <c r="A6" s="303" t="s">
        <v>130</v>
      </c>
      <c r="B6" s="316" t="s">
        <v>338</v>
      </c>
      <c r="C6" s="316"/>
      <c r="D6" s="316"/>
      <c r="E6" s="316"/>
      <c r="F6" s="85" t="s">
        <v>339</v>
      </c>
      <c r="G6" s="146"/>
      <c r="I6" s="146"/>
      <c r="J6" s="293"/>
      <c r="K6" s="281"/>
    </row>
    <row r="7" spans="1:16" s="109" customFormat="1" ht="18.95" customHeight="1">
      <c r="A7" s="303" t="s">
        <v>131</v>
      </c>
      <c r="B7" s="316" t="s">
        <v>492</v>
      </c>
      <c r="C7" s="316"/>
      <c r="D7" s="316"/>
      <c r="E7" s="316"/>
      <c r="F7" s="85" t="s">
        <v>591</v>
      </c>
      <c r="G7" s="146"/>
      <c r="I7" s="146"/>
      <c r="J7" s="293"/>
      <c r="K7" s="281"/>
    </row>
    <row r="8" spans="1:16" s="109" customFormat="1" ht="18.95" customHeight="1">
      <c r="A8" s="303" t="s">
        <v>132</v>
      </c>
      <c r="B8" s="147"/>
      <c r="C8" s="310"/>
      <c r="D8" s="149"/>
      <c r="E8" s="150"/>
      <c r="F8" s="105"/>
      <c r="G8" s="108"/>
      <c r="I8" s="303"/>
      <c r="J8" s="293"/>
      <c r="K8" s="281"/>
    </row>
    <row r="9" spans="1:16" s="109" customFormat="1" ht="18.95" customHeight="1">
      <c r="A9" s="152" t="s">
        <v>652</v>
      </c>
      <c r="B9" s="151"/>
      <c r="C9" s="141"/>
      <c r="D9" s="111"/>
      <c r="E9" s="112"/>
      <c r="F9" s="113"/>
      <c r="G9" s="114"/>
      <c r="H9" s="303"/>
      <c r="I9" s="115"/>
      <c r="J9" s="293"/>
      <c r="K9" s="281"/>
    </row>
    <row r="10" spans="1:16" s="109" customFormat="1" ht="23.25" customHeight="1">
      <c r="A10" s="116"/>
      <c r="B10" s="105"/>
      <c r="C10" s="113"/>
      <c r="D10" s="111"/>
      <c r="E10" s="112"/>
      <c r="F10" s="113"/>
      <c r="G10" s="114"/>
      <c r="H10" s="303"/>
      <c r="I10" s="115"/>
      <c r="J10" s="293"/>
      <c r="K10" s="281"/>
    </row>
    <row r="11" spans="1:16" s="109" customFormat="1" ht="10.5" customHeight="1">
      <c r="A11" s="320" t="s">
        <v>639</v>
      </c>
      <c r="B11" s="320"/>
      <c r="C11" s="320"/>
      <c r="D11" s="320"/>
      <c r="E11" s="320"/>
      <c r="F11" s="320"/>
      <c r="G11" s="108"/>
      <c r="H11" s="143" t="s">
        <v>443</v>
      </c>
      <c r="I11" s="144"/>
      <c r="J11" s="293"/>
      <c r="K11" s="281"/>
    </row>
    <row r="12" spans="1:16" s="109" customFormat="1" ht="9" customHeight="1">
      <c r="A12" s="320"/>
      <c r="B12" s="320"/>
      <c r="C12" s="320"/>
      <c r="D12" s="320"/>
      <c r="E12" s="320"/>
      <c r="F12" s="320"/>
      <c r="G12" s="108"/>
      <c r="H12" s="143" t="s">
        <v>442</v>
      </c>
      <c r="I12" s="144"/>
      <c r="J12" s="294"/>
      <c r="K12" s="281"/>
    </row>
    <row r="13" spans="1:16" s="109" customFormat="1" ht="22.5" customHeight="1">
      <c r="A13" s="321" t="s">
        <v>2</v>
      </c>
      <c r="B13" s="321" t="s">
        <v>162</v>
      </c>
      <c r="C13" s="322" t="s">
        <v>133</v>
      </c>
      <c r="D13" s="322" t="s">
        <v>134</v>
      </c>
      <c r="E13" s="325" t="s">
        <v>563</v>
      </c>
      <c r="F13" s="323" t="s">
        <v>163</v>
      </c>
      <c r="G13" s="117"/>
      <c r="H13" s="321" t="s">
        <v>175</v>
      </c>
      <c r="I13" s="321"/>
      <c r="J13" s="293"/>
      <c r="K13" s="281"/>
    </row>
    <row r="14" spans="1:16" s="109" customFormat="1" ht="25.5">
      <c r="A14" s="321"/>
      <c r="B14" s="321"/>
      <c r="C14" s="322"/>
      <c r="D14" s="322"/>
      <c r="E14" s="325"/>
      <c r="F14" s="324"/>
      <c r="G14" s="305" t="s">
        <v>174</v>
      </c>
      <c r="H14" s="304" t="s">
        <v>23</v>
      </c>
      <c r="I14" s="305" t="s">
        <v>11</v>
      </c>
      <c r="J14" s="293"/>
      <c r="K14" s="281"/>
    </row>
    <row r="15" spans="1:16" s="109" customFormat="1" ht="12.75">
      <c r="A15" s="304" t="s">
        <v>3</v>
      </c>
      <c r="B15" s="142" t="s">
        <v>341</v>
      </c>
      <c r="C15" s="305"/>
      <c r="D15" s="305"/>
      <c r="E15" s="308"/>
      <c r="F15" s="306"/>
      <c r="G15" s="305"/>
      <c r="H15" s="304"/>
      <c r="I15" s="305"/>
      <c r="J15" s="293"/>
      <c r="K15" s="281"/>
    </row>
    <row r="16" spans="1:16" s="118" customFormat="1" ht="17.25" customHeight="1">
      <c r="A16" s="93" t="s">
        <v>14</v>
      </c>
      <c r="B16" s="94" t="s">
        <v>195</v>
      </c>
      <c r="C16" s="98"/>
      <c r="D16" s="88"/>
      <c r="E16" s="287"/>
      <c r="F16" s="288"/>
      <c r="G16" s="99"/>
      <c r="H16" s="89"/>
      <c r="I16" s="90"/>
      <c r="J16" s="295"/>
      <c r="K16" s="245"/>
    </row>
    <row r="17" spans="1:12" s="118" customFormat="1" ht="17.25" customHeight="1">
      <c r="A17" s="93" t="s">
        <v>139</v>
      </c>
      <c r="B17" s="94" t="s">
        <v>298</v>
      </c>
      <c r="C17" s="98"/>
      <c r="D17" s="88"/>
      <c r="E17" s="287"/>
      <c r="F17" s="288"/>
      <c r="G17" s="99"/>
      <c r="H17" s="89"/>
      <c r="I17" s="90"/>
      <c r="J17" s="295"/>
      <c r="K17" s="245"/>
    </row>
    <row r="18" spans="1:12" s="119" customFormat="1" ht="17.25" customHeight="1">
      <c r="A18" s="155" t="s">
        <v>342</v>
      </c>
      <c r="B18" s="140" t="s">
        <v>584</v>
      </c>
      <c r="C18" s="103" t="s">
        <v>35</v>
      </c>
      <c r="D18" s="87">
        <v>1</v>
      </c>
      <c r="E18" s="326"/>
      <c r="F18" s="327"/>
      <c r="G18" s="99"/>
      <c r="H18" s="91"/>
      <c r="I18" s="91"/>
      <c r="J18" s="296"/>
      <c r="K18" s="245"/>
      <c r="L18" s="284"/>
    </row>
    <row r="19" spans="1:12" s="119" customFormat="1" ht="17.25" customHeight="1">
      <c r="A19" s="155" t="s">
        <v>343</v>
      </c>
      <c r="B19" s="140" t="s">
        <v>571</v>
      </c>
      <c r="C19" s="100" t="s">
        <v>15</v>
      </c>
      <c r="D19" s="87">
        <v>6</v>
      </c>
      <c r="E19" s="309"/>
      <c r="F19" s="243"/>
      <c r="G19" s="99"/>
      <c r="H19" s="91"/>
      <c r="I19" s="91"/>
      <c r="J19" s="296"/>
      <c r="K19" s="245"/>
    </row>
    <row r="20" spans="1:12" s="119" customFormat="1" ht="38.25">
      <c r="A20" s="155" t="s">
        <v>344</v>
      </c>
      <c r="B20" s="140" t="s">
        <v>638</v>
      </c>
      <c r="C20" s="103" t="s">
        <v>15</v>
      </c>
      <c r="D20" s="87">
        <v>65</v>
      </c>
      <c r="E20" s="309"/>
      <c r="F20" s="243"/>
      <c r="G20" s="99"/>
      <c r="H20" s="91"/>
      <c r="I20" s="91"/>
      <c r="J20" s="296"/>
      <c r="K20" s="245"/>
    </row>
    <row r="21" spans="1:12" s="118" customFormat="1" ht="17.25" customHeight="1">
      <c r="A21" s="93" t="s">
        <v>299</v>
      </c>
      <c r="B21" s="94" t="s">
        <v>301</v>
      </c>
      <c r="C21" s="98"/>
      <c r="D21" s="88"/>
      <c r="E21" s="309"/>
      <c r="F21" s="243"/>
      <c r="G21" s="99"/>
      <c r="H21" s="89"/>
      <c r="I21" s="90"/>
      <c r="J21" s="295"/>
      <c r="K21" s="245"/>
    </row>
    <row r="22" spans="1:12" s="119" customFormat="1" ht="17.25" customHeight="1">
      <c r="A22" s="155" t="s">
        <v>345</v>
      </c>
      <c r="B22" s="140" t="s">
        <v>323</v>
      </c>
      <c r="C22" s="103" t="s">
        <v>655</v>
      </c>
      <c r="D22" s="87">
        <v>1</v>
      </c>
      <c r="E22" s="326"/>
      <c r="F22" s="327"/>
      <c r="G22" s="99"/>
      <c r="H22" s="91"/>
      <c r="I22" s="91"/>
      <c r="J22" s="296"/>
      <c r="K22" s="245"/>
    </row>
    <row r="23" spans="1:12" s="118" customFormat="1" ht="17.25" customHeight="1">
      <c r="A23" s="93" t="s">
        <v>300</v>
      </c>
      <c r="B23" s="94" t="s">
        <v>302</v>
      </c>
      <c r="C23" s="98"/>
      <c r="D23" s="88"/>
      <c r="E23" s="309"/>
      <c r="F23" s="243"/>
      <c r="G23" s="99"/>
      <c r="H23" s="89"/>
      <c r="I23" s="90"/>
      <c r="J23" s="295"/>
      <c r="K23" s="245"/>
    </row>
    <row r="24" spans="1:12" s="119" customFormat="1" ht="12.75">
      <c r="A24" s="155" t="s">
        <v>346</v>
      </c>
      <c r="B24" s="95" t="s">
        <v>453</v>
      </c>
      <c r="C24" s="100" t="s">
        <v>15</v>
      </c>
      <c r="D24" s="87">
        <v>63</v>
      </c>
      <c r="E24" s="309"/>
      <c r="F24" s="243"/>
      <c r="G24" s="158"/>
      <c r="H24" s="91"/>
      <c r="I24" s="91"/>
      <c r="J24" s="296"/>
      <c r="K24" s="245"/>
    </row>
    <row r="25" spans="1:12" s="119" customFormat="1" ht="12.75">
      <c r="A25" s="155" t="s">
        <v>347</v>
      </c>
      <c r="B25" s="140" t="s">
        <v>312</v>
      </c>
      <c r="C25" s="100" t="s">
        <v>26</v>
      </c>
      <c r="D25" s="87">
        <v>5.22</v>
      </c>
      <c r="E25" s="309"/>
      <c r="F25" s="243"/>
      <c r="G25" s="99"/>
      <c r="H25" s="91"/>
      <c r="I25" s="91"/>
      <c r="J25" s="296"/>
      <c r="K25" s="245"/>
    </row>
    <row r="26" spans="1:12" s="119" customFormat="1" ht="12.75">
      <c r="A26" s="155" t="s">
        <v>348</v>
      </c>
      <c r="B26" s="95" t="s">
        <v>166</v>
      </c>
      <c r="C26" s="100" t="s">
        <v>26</v>
      </c>
      <c r="D26" s="134">
        <v>7.0000000000000007E-2</v>
      </c>
      <c r="E26" s="309"/>
      <c r="F26" s="243"/>
      <c r="G26" s="101"/>
      <c r="H26" s="91"/>
      <c r="I26" s="91"/>
      <c r="J26" s="296"/>
      <c r="K26" s="245"/>
    </row>
    <row r="27" spans="1:12" s="119" customFormat="1" ht="12.75">
      <c r="A27" s="155" t="s">
        <v>349</v>
      </c>
      <c r="B27" s="95" t="s">
        <v>237</v>
      </c>
      <c r="C27" s="100" t="s">
        <v>26</v>
      </c>
      <c r="D27" s="87">
        <v>0.63000000000000012</v>
      </c>
      <c r="E27" s="309"/>
      <c r="F27" s="243"/>
      <c r="G27" s="101"/>
      <c r="H27" s="91"/>
      <c r="I27" s="91"/>
      <c r="J27" s="296"/>
      <c r="K27" s="245"/>
    </row>
    <row r="28" spans="1:12" s="119" customFormat="1" ht="12.75">
      <c r="A28" s="155" t="s">
        <v>350</v>
      </c>
      <c r="B28" s="95" t="s">
        <v>313</v>
      </c>
      <c r="C28" s="100" t="s">
        <v>26</v>
      </c>
      <c r="D28" s="87">
        <v>0.18</v>
      </c>
      <c r="E28" s="309"/>
      <c r="F28" s="243"/>
      <c r="G28" s="101"/>
      <c r="H28" s="91"/>
      <c r="I28" s="91"/>
      <c r="J28" s="296"/>
      <c r="K28" s="245"/>
    </row>
    <row r="29" spans="1:12" s="119" customFormat="1" ht="12.75">
      <c r="A29" s="155" t="s">
        <v>351</v>
      </c>
      <c r="B29" s="95" t="s">
        <v>315</v>
      </c>
      <c r="C29" s="100" t="s">
        <v>15</v>
      </c>
      <c r="D29" s="87">
        <v>82.08</v>
      </c>
      <c r="E29" s="309"/>
      <c r="F29" s="243"/>
      <c r="G29" s="101"/>
      <c r="H29" s="91"/>
      <c r="I29" s="91"/>
      <c r="J29" s="296"/>
      <c r="K29" s="245"/>
    </row>
    <row r="30" spans="1:12" s="119" customFormat="1" ht="12.75">
      <c r="A30" s="155" t="s">
        <v>352</v>
      </c>
      <c r="B30" s="95" t="s">
        <v>247</v>
      </c>
      <c r="C30" s="100" t="s">
        <v>15</v>
      </c>
      <c r="D30" s="87">
        <v>137.51999999999998</v>
      </c>
      <c r="E30" s="309"/>
      <c r="F30" s="243"/>
      <c r="G30" s="101"/>
      <c r="H30" s="91"/>
      <c r="I30" s="91"/>
      <c r="J30" s="296"/>
      <c r="K30" s="245"/>
    </row>
    <row r="31" spans="1:12" s="119" customFormat="1" ht="12.75">
      <c r="A31" s="155" t="s">
        <v>353</v>
      </c>
      <c r="B31" s="95" t="s">
        <v>246</v>
      </c>
      <c r="C31" s="100" t="s">
        <v>15</v>
      </c>
      <c r="D31" s="87">
        <v>89.91</v>
      </c>
      <c r="E31" s="309"/>
      <c r="F31" s="243"/>
      <c r="G31" s="101"/>
      <c r="H31" s="91"/>
      <c r="I31" s="91"/>
      <c r="J31" s="296"/>
      <c r="K31" s="245"/>
    </row>
    <row r="32" spans="1:12" s="136" customFormat="1" ht="24.75" customHeight="1">
      <c r="A32" s="155" t="s">
        <v>354</v>
      </c>
      <c r="B32" s="95" t="s">
        <v>630</v>
      </c>
      <c r="C32" s="100" t="s">
        <v>15</v>
      </c>
      <c r="D32" s="87">
        <v>32.57</v>
      </c>
      <c r="E32" s="309"/>
      <c r="F32" s="243"/>
      <c r="G32" s="101"/>
      <c r="H32" s="91"/>
      <c r="I32" s="91"/>
      <c r="J32" s="296"/>
      <c r="K32" s="282"/>
    </row>
    <row r="33" spans="1:11" s="119" customFormat="1" ht="12.75">
      <c r="A33" s="155" t="s">
        <v>355</v>
      </c>
      <c r="B33" s="95" t="s">
        <v>454</v>
      </c>
      <c r="C33" s="100" t="s">
        <v>15</v>
      </c>
      <c r="D33" s="87">
        <v>196.56</v>
      </c>
      <c r="E33" s="309"/>
      <c r="F33" s="243"/>
      <c r="G33" s="101"/>
      <c r="H33" s="91"/>
      <c r="I33" s="91"/>
      <c r="J33" s="296"/>
      <c r="K33" s="245"/>
    </row>
    <row r="34" spans="1:11" s="119" customFormat="1" ht="25.5">
      <c r="A34" s="155" t="s">
        <v>356</v>
      </c>
      <c r="B34" s="95" t="s">
        <v>255</v>
      </c>
      <c r="C34" s="100" t="s">
        <v>15</v>
      </c>
      <c r="D34" s="87">
        <v>149.04</v>
      </c>
      <c r="E34" s="309"/>
      <c r="F34" s="243"/>
      <c r="G34" s="101"/>
      <c r="H34" s="91"/>
      <c r="I34" s="91"/>
      <c r="J34" s="296"/>
      <c r="K34" s="245"/>
    </row>
    <row r="35" spans="1:11" s="119" customFormat="1" ht="12.75">
      <c r="A35" s="155" t="s">
        <v>357</v>
      </c>
      <c r="B35" s="95" t="s">
        <v>219</v>
      </c>
      <c r="C35" s="100" t="s">
        <v>15</v>
      </c>
      <c r="D35" s="87">
        <v>309.95999999999998</v>
      </c>
      <c r="E35" s="309"/>
      <c r="F35" s="243"/>
      <c r="G35" s="101"/>
      <c r="H35" s="91"/>
      <c r="I35" s="91"/>
      <c r="J35" s="296"/>
      <c r="K35" s="245"/>
    </row>
    <row r="36" spans="1:11" s="119" customFormat="1" ht="12.75">
      <c r="A36" s="155" t="s">
        <v>358</v>
      </c>
      <c r="B36" s="95" t="s">
        <v>645</v>
      </c>
      <c r="C36" s="100" t="s">
        <v>35</v>
      </c>
      <c r="D36" s="87">
        <v>9</v>
      </c>
      <c r="E36" s="309"/>
      <c r="F36" s="243"/>
      <c r="G36" s="101"/>
      <c r="H36" s="91"/>
      <c r="I36" s="91"/>
      <c r="J36" s="296"/>
      <c r="K36" s="245"/>
    </row>
    <row r="37" spans="1:11" s="119" customFormat="1" ht="12.75">
      <c r="A37" s="155" t="s">
        <v>359</v>
      </c>
      <c r="B37" s="95" t="s">
        <v>221</v>
      </c>
      <c r="C37" s="100" t="s">
        <v>35</v>
      </c>
      <c r="D37" s="87">
        <v>9</v>
      </c>
      <c r="E37" s="309"/>
      <c r="F37" s="243"/>
      <c r="G37" s="101"/>
      <c r="H37" s="91"/>
      <c r="I37" s="91"/>
      <c r="J37" s="296"/>
      <c r="K37" s="245"/>
    </row>
    <row r="38" spans="1:11" s="119" customFormat="1" ht="12.75">
      <c r="A38" s="155" t="s">
        <v>360</v>
      </c>
      <c r="B38" s="95" t="s">
        <v>236</v>
      </c>
      <c r="C38" s="100" t="s">
        <v>35</v>
      </c>
      <c r="D38" s="87">
        <v>9</v>
      </c>
      <c r="E38" s="309"/>
      <c r="F38" s="243"/>
      <c r="G38" s="101"/>
      <c r="H38" s="91"/>
      <c r="I38" s="91"/>
      <c r="J38" s="296"/>
      <c r="K38" s="245"/>
    </row>
    <row r="39" spans="1:11" s="118" customFormat="1" ht="16.5" customHeight="1">
      <c r="A39" s="93" t="s">
        <v>16</v>
      </c>
      <c r="B39" s="97" t="s">
        <v>168</v>
      </c>
      <c r="C39" s="98"/>
      <c r="D39" s="88"/>
      <c r="E39" s="309"/>
      <c r="F39" s="243"/>
      <c r="G39" s="102"/>
      <c r="H39" s="91"/>
      <c r="I39" s="90"/>
      <c r="J39" s="296"/>
      <c r="K39" s="245"/>
    </row>
    <row r="40" spans="1:11" s="119" customFormat="1" ht="16.5" customHeight="1">
      <c r="A40" s="155" t="s">
        <v>141</v>
      </c>
      <c r="B40" s="96" t="s">
        <v>167</v>
      </c>
      <c r="C40" s="103" t="s">
        <v>26</v>
      </c>
      <c r="D40" s="87">
        <v>0.36</v>
      </c>
      <c r="E40" s="309"/>
      <c r="F40" s="243"/>
      <c r="G40" s="101"/>
      <c r="H40" s="91"/>
      <c r="I40" s="91"/>
      <c r="J40" s="296"/>
      <c r="K40" s="245"/>
    </row>
    <row r="41" spans="1:11" s="119" customFormat="1" ht="16.5" customHeight="1">
      <c r="A41" s="155" t="s">
        <v>361</v>
      </c>
      <c r="B41" s="96" t="s">
        <v>176</v>
      </c>
      <c r="C41" s="103" t="s">
        <v>26</v>
      </c>
      <c r="D41" s="87">
        <v>0.2</v>
      </c>
      <c r="E41" s="309"/>
      <c r="F41" s="243"/>
      <c r="G41" s="101"/>
      <c r="H41" s="91"/>
      <c r="I41" s="91"/>
      <c r="J41" s="296"/>
      <c r="K41" s="245"/>
    </row>
    <row r="42" spans="1:11" s="119" customFormat="1" ht="25.5">
      <c r="A42" s="155" t="s">
        <v>362</v>
      </c>
      <c r="B42" s="96" t="s">
        <v>310</v>
      </c>
      <c r="C42" s="103" t="s">
        <v>26</v>
      </c>
      <c r="D42" s="87">
        <v>0.5</v>
      </c>
      <c r="E42" s="309"/>
      <c r="F42" s="243"/>
      <c r="G42" s="101"/>
      <c r="H42" s="91"/>
      <c r="I42" s="91"/>
      <c r="J42" s="296"/>
      <c r="K42" s="245"/>
    </row>
    <row r="43" spans="1:11" s="119" customFormat="1" ht="38.25">
      <c r="A43" s="155" t="s">
        <v>363</v>
      </c>
      <c r="B43" s="96" t="s">
        <v>594</v>
      </c>
      <c r="C43" s="86" t="s">
        <v>26</v>
      </c>
      <c r="D43" s="87">
        <v>0.14000000000000001</v>
      </c>
      <c r="E43" s="309"/>
      <c r="F43" s="243"/>
      <c r="G43" s="101"/>
      <c r="H43" s="91"/>
      <c r="I43" s="91"/>
      <c r="J43" s="296"/>
      <c r="K43" s="245"/>
    </row>
    <row r="44" spans="1:11" s="119" customFormat="1" ht="31.5" customHeight="1">
      <c r="A44" s="155" t="s">
        <v>364</v>
      </c>
      <c r="B44" s="96" t="s">
        <v>305</v>
      </c>
      <c r="C44" s="86" t="s">
        <v>27</v>
      </c>
      <c r="D44" s="87">
        <v>146.25</v>
      </c>
      <c r="E44" s="309"/>
      <c r="F44" s="243"/>
      <c r="G44" s="91"/>
      <c r="H44" s="91"/>
      <c r="I44" s="91"/>
      <c r="J44" s="296"/>
      <c r="K44" s="245"/>
    </row>
    <row r="45" spans="1:11" s="119" customFormat="1" ht="45" customHeight="1">
      <c r="A45" s="155" t="s">
        <v>365</v>
      </c>
      <c r="B45" s="96" t="s">
        <v>308</v>
      </c>
      <c r="C45" s="86" t="s">
        <v>15</v>
      </c>
      <c r="D45" s="87">
        <v>26.37</v>
      </c>
      <c r="E45" s="309"/>
      <c r="F45" s="243"/>
      <c r="G45" s="91"/>
      <c r="H45" s="91"/>
      <c r="I45" s="91"/>
      <c r="J45" s="296"/>
      <c r="K45" s="245"/>
    </row>
    <row r="46" spans="1:11" s="119" customFormat="1" ht="13.5">
      <c r="A46" s="155" t="s">
        <v>366</v>
      </c>
      <c r="B46" s="96" t="s">
        <v>610</v>
      </c>
      <c r="C46" s="86" t="s">
        <v>26</v>
      </c>
      <c r="D46" s="87">
        <v>0.5</v>
      </c>
      <c r="E46" s="309"/>
      <c r="F46" s="243"/>
      <c r="G46" s="91"/>
      <c r="H46" s="91"/>
      <c r="I46" s="91"/>
      <c r="J46" s="296"/>
      <c r="K46" s="245"/>
    </row>
    <row r="47" spans="1:11" s="119" customFormat="1" ht="38.25">
      <c r="A47" s="155" t="s">
        <v>367</v>
      </c>
      <c r="B47" s="96" t="s">
        <v>456</v>
      </c>
      <c r="C47" s="86" t="s">
        <v>26</v>
      </c>
      <c r="D47" s="87">
        <v>5.669999999999999</v>
      </c>
      <c r="E47" s="309"/>
      <c r="F47" s="243"/>
      <c r="G47" s="101"/>
      <c r="H47" s="91"/>
      <c r="I47" s="91"/>
      <c r="J47" s="296"/>
      <c r="K47" s="245"/>
    </row>
    <row r="48" spans="1:11" s="289" customFormat="1" ht="16.5" customHeight="1">
      <c r="A48" s="93" t="s">
        <v>17</v>
      </c>
      <c r="B48" s="97" t="s">
        <v>193</v>
      </c>
      <c r="C48" s="98"/>
      <c r="D48" s="88"/>
      <c r="E48" s="309"/>
      <c r="F48" s="243"/>
      <c r="G48" s="102"/>
      <c r="H48" s="91"/>
      <c r="I48" s="90"/>
      <c r="J48" s="298"/>
      <c r="K48" s="282"/>
    </row>
    <row r="49" spans="1:11" s="119" customFormat="1" ht="25.5">
      <c r="A49" s="155" t="s">
        <v>142</v>
      </c>
      <c r="B49" s="96" t="s">
        <v>457</v>
      </c>
      <c r="C49" s="103" t="s">
        <v>27</v>
      </c>
      <c r="D49" s="87">
        <v>108</v>
      </c>
      <c r="E49" s="309"/>
      <c r="F49" s="243"/>
      <c r="G49" s="101"/>
      <c r="H49" s="91"/>
      <c r="I49" s="91"/>
      <c r="J49" s="296"/>
      <c r="K49" s="245"/>
    </row>
    <row r="50" spans="1:11" s="119" customFormat="1" ht="25.5">
      <c r="A50" s="155" t="s">
        <v>143</v>
      </c>
      <c r="B50" s="96" t="s">
        <v>458</v>
      </c>
      <c r="C50" s="103" t="s">
        <v>27</v>
      </c>
      <c r="D50" s="87">
        <v>72</v>
      </c>
      <c r="E50" s="309"/>
      <c r="F50" s="243"/>
      <c r="G50" s="101"/>
      <c r="H50" s="91"/>
      <c r="I50" s="91"/>
      <c r="J50" s="296"/>
      <c r="K50" s="245"/>
    </row>
    <row r="51" spans="1:11" s="119" customFormat="1" ht="25.5">
      <c r="A51" s="155" t="s">
        <v>324</v>
      </c>
      <c r="B51" s="96" t="s">
        <v>459</v>
      </c>
      <c r="C51" s="103" t="s">
        <v>27</v>
      </c>
      <c r="D51" s="87">
        <v>180</v>
      </c>
      <c r="E51" s="309"/>
      <c r="F51" s="243"/>
      <c r="G51" s="101"/>
      <c r="H51" s="91"/>
      <c r="I51" s="91"/>
      <c r="J51" s="296"/>
      <c r="K51" s="245"/>
    </row>
    <row r="52" spans="1:11" s="119" customFormat="1" ht="25.5">
      <c r="A52" s="155" t="s">
        <v>490</v>
      </c>
      <c r="B52" s="96" t="s">
        <v>169</v>
      </c>
      <c r="C52" s="103" t="s">
        <v>15</v>
      </c>
      <c r="D52" s="87">
        <v>62.730000000000011</v>
      </c>
      <c r="E52" s="309"/>
      <c r="F52" s="243"/>
      <c r="G52" s="101"/>
      <c r="H52" s="91"/>
      <c r="I52" s="91"/>
      <c r="J52" s="296"/>
      <c r="K52" s="245"/>
    </row>
    <row r="53" spans="1:11" s="119" customFormat="1" ht="25.5">
      <c r="A53" s="155" t="s">
        <v>491</v>
      </c>
      <c r="B53" s="120" t="s">
        <v>463</v>
      </c>
      <c r="C53" s="103" t="s">
        <v>15</v>
      </c>
      <c r="D53" s="87">
        <v>2.25</v>
      </c>
      <c r="E53" s="309"/>
      <c r="F53" s="243"/>
      <c r="G53" s="101"/>
      <c r="H53" s="91"/>
      <c r="I53" s="91"/>
      <c r="J53" s="296"/>
      <c r="K53" s="245"/>
    </row>
    <row r="54" spans="1:11" s="118" customFormat="1" ht="16.5" customHeight="1">
      <c r="A54" s="93" t="s">
        <v>18</v>
      </c>
      <c r="B54" s="97" t="s">
        <v>157</v>
      </c>
      <c r="C54" s="98"/>
      <c r="D54" s="88"/>
      <c r="E54" s="309"/>
      <c r="F54" s="243"/>
      <c r="G54" s="102"/>
      <c r="H54" s="91"/>
      <c r="I54" s="90"/>
      <c r="J54" s="297"/>
      <c r="K54" s="245"/>
    </row>
    <row r="55" spans="1:11" s="119" customFormat="1" ht="16.5" customHeight="1">
      <c r="A55" s="155" t="s">
        <v>368</v>
      </c>
      <c r="B55" s="96" t="s">
        <v>171</v>
      </c>
      <c r="C55" s="103" t="s">
        <v>15</v>
      </c>
      <c r="D55" s="87">
        <v>162.79999999999998</v>
      </c>
      <c r="E55" s="309"/>
      <c r="F55" s="243"/>
      <c r="G55" s="101"/>
      <c r="H55" s="91"/>
      <c r="I55" s="91"/>
      <c r="J55" s="296"/>
      <c r="K55" s="245"/>
    </row>
    <row r="56" spans="1:11" s="119" customFormat="1" ht="25.5">
      <c r="A56" s="155" t="s">
        <v>369</v>
      </c>
      <c r="B56" s="96" t="s">
        <v>172</v>
      </c>
      <c r="C56" s="103" t="s">
        <v>15</v>
      </c>
      <c r="D56" s="87">
        <v>162.79999999999998</v>
      </c>
      <c r="E56" s="309"/>
      <c r="F56" s="243"/>
      <c r="G56" s="101"/>
      <c r="H56" s="91"/>
      <c r="I56" s="91"/>
      <c r="J56" s="296"/>
      <c r="K56" s="245"/>
    </row>
    <row r="57" spans="1:11" s="119" customFormat="1" ht="46.5" customHeight="1">
      <c r="A57" s="155" t="s">
        <v>370</v>
      </c>
      <c r="B57" s="96" t="s">
        <v>654</v>
      </c>
      <c r="C57" s="103" t="s">
        <v>15</v>
      </c>
      <c r="D57" s="87">
        <v>138.51</v>
      </c>
      <c r="E57" s="309"/>
      <c r="F57" s="243"/>
      <c r="G57" s="101"/>
      <c r="H57" s="91"/>
      <c r="I57" s="91"/>
      <c r="J57" s="296"/>
      <c r="K57" s="245"/>
    </row>
    <row r="58" spans="1:11" s="119" customFormat="1" ht="12.75">
      <c r="A58" s="155" t="s">
        <v>371</v>
      </c>
      <c r="B58" s="96" t="s">
        <v>248</v>
      </c>
      <c r="C58" s="103" t="s">
        <v>27</v>
      </c>
      <c r="D58" s="87">
        <v>9.4500000000000011</v>
      </c>
      <c r="E58" s="309"/>
      <c r="F58" s="243"/>
      <c r="G58" s="101"/>
      <c r="H58" s="91"/>
      <c r="I58" s="91"/>
      <c r="J58" s="296"/>
      <c r="K58" s="245"/>
    </row>
    <row r="59" spans="1:11" s="118" customFormat="1" ht="16.5" customHeight="1">
      <c r="A59" s="93" t="s">
        <v>19</v>
      </c>
      <c r="B59" s="97" t="s">
        <v>170</v>
      </c>
      <c r="C59" s="98"/>
      <c r="D59" s="88"/>
      <c r="E59" s="309"/>
      <c r="F59" s="243"/>
      <c r="G59" s="101"/>
      <c r="H59" s="91"/>
      <c r="I59" s="90"/>
      <c r="J59" s="297"/>
      <c r="K59" s="245"/>
    </row>
    <row r="60" spans="1:11" s="119" customFormat="1" ht="30.75" customHeight="1">
      <c r="A60" s="155" t="s">
        <v>372</v>
      </c>
      <c r="B60" s="96" t="s">
        <v>578</v>
      </c>
      <c r="C60" s="103" t="s">
        <v>15</v>
      </c>
      <c r="D60" s="87">
        <v>87.92</v>
      </c>
      <c r="E60" s="309"/>
      <c r="F60" s="243"/>
      <c r="G60" s="101"/>
      <c r="H60" s="91"/>
      <c r="I60" s="91"/>
      <c r="J60" s="296"/>
      <c r="K60" s="245"/>
    </row>
    <row r="61" spans="1:11" s="119" customFormat="1" ht="25.5">
      <c r="A61" s="155" t="s">
        <v>373</v>
      </c>
      <c r="B61" s="96" t="s">
        <v>192</v>
      </c>
      <c r="C61" s="103" t="s">
        <v>15</v>
      </c>
      <c r="D61" s="87">
        <v>89.91</v>
      </c>
      <c r="E61" s="309"/>
      <c r="F61" s="243"/>
      <c r="G61" s="101"/>
      <c r="H61" s="91"/>
      <c r="I61" s="91"/>
      <c r="J61" s="296"/>
      <c r="K61" s="245"/>
    </row>
    <row r="62" spans="1:11" s="119" customFormat="1" ht="25.5">
      <c r="A62" s="155" t="s">
        <v>374</v>
      </c>
      <c r="B62" s="96" t="s">
        <v>177</v>
      </c>
      <c r="C62" s="103" t="s">
        <v>15</v>
      </c>
      <c r="D62" s="87">
        <v>113.04</v>
      </c>
      <c r="E62" s="309"/>
      <c r="F62" s="243"/>
      <c r="G62" s="101"/>
      <c r="H62" s="91"/>
      <c r="I62" s="91"/>
      <c r="J62" s="296"/>
      <c r="K62" s="245"/>
    </row>
    <row r="63" spans="1:11" s="119" customFormat="1" ht="25.5">
      <c r="A63" s="155" t="s">
        <v>375</v>
      </c>
      <c r="B63" s="96" t="s">
        <v>249</v>
      </c>
      <c r="C63" s="103" t="s">
        <v>15</v>
      </c>
      <c r="D63" s="87">
        <v>88.560000000000016</v>
      </c>
      <c r="E63" s="309"/>
      <c r="F63" s="243"/>
      <c r="G63" s="101"/>
      <c r="H63" s="91"/>
      <c r="I63" s="91"/>
      <c r="J63" s="296"/>
      <c r="K63" s="245"/>
    </row>
    <row r="64" spans="1:11" s="119" customFormat="1" ht="25.5">
      <c r="A64" s="155" t="s">
        <v>376</v>
      </c>
      <c r="B64" s="96" t="s">
        <v>631</v>
      </c>
      <c r="C64" s="103" t="s">
        <v>15</v>
      </c>
      <c r="D64" s="87">
        <v>87.92</v>
      </c>
      <c r="E64" s="309"/>
      <c r="F64" s="243"/>
      <c r="G64" s="101"/>
      <c r="H64" s="91"/>
      <c r="I64" s="91"/>
      <c r="J64" s="296"/>
      <c r="K64" s="245"/>
    </row>
    <row r="65" spans="1:11" s="119" customFormat="1" ht="12.75">
      <c r="A65" s="155" t="s">
        <v>576</v>
      </c>
      <c r="B65" s="96" t="s">
        <v>258</v>
      </c>
      <c r="C65" s="103" t="s">
        <v>27</v>
      </c>
      <c r="D65" s="87">
        <v>13.5</v>
      </c>
      <c r="E65" s="309"/>
      <c r="F65" s="243"/>
      <c r="G65" s="101"/>
      <c r="H65" s="91"/>
      <c r="I65" s="91"/>
      <c r="J65" s="296"/>
      <c r="K65" s="245"/>
    </row>
    <row r="66" spans="1:11" s="119" customFormat="1" ht="25.5">
      <c r="A66" s="155" t="s">
        <v>579</v>
      </c>
      <c r="B66" s="96" t="s">
        <v>582</v>
      </c>
      <c r="C66" s="103" t="s">
        <v>27</v>
      </c>
      <c r="D66" s="87">
        <v>115.19999999999999</v>
      </c>
      <c r="E66" s="309"/>
      <c r="F66" s="243"/>
      <c r="G66" s="101"/>
      <c r="H66" s="91"/>
      <c r="I66" s="91"/>
      <c r="J66" s="296"/>
      <c r="K66" s="245"/>
    </row>
    <row r="67" spans="1:11" s="118" customFormat="1" ht="16.5" customHeight="1">
      <c r="A67" s="93" t="s">
        <v>20</v>
      </c>
      <c r="B67" s="97" t="s">
        <v>75</v>
      </c>
      <c r="C67" s="98"/>
      <c r="D67" s="156"/>
      <c r="E67" s="309"/>
      <c r="F67" s="243"/>
      <c r="G67" s="101"/>
      <c r="H67" s="91"/>
      <c r="I67" s="90"/>
      <c r="J67" s="297"/>
      <c r="K67" s="245"/>
    </row>
    <row r="68" spans="1:11" s="119" customFormat="1" ht="25.5">
      <c r="A68" s="155" t="s">
        <v>377</v>
      </c>
      <c r="B68" s="96" t="s">
        <v>186</v>
      </c>
      <c r="C68" s="103" t="s">
        <v>15</v>
      </c>
      <c r="D68" s="87">
        <v>149.04</v>
      </c>
      <c r="E68" s="309"/>
      <c r="F68" s="243"/>
      <c r="G68" s="157"/>
      <c r="H68" s="91"/>
      <c r="I68" s="91"/>
      <c r="J68" s="296"/>
      <c r="K68" s="245"/>
    </row>
    <row r="69" spans="1:11" s="136" customFormat="1" ht="38.25">
      <c r="A69" s="155" t="s">
        <v>378</v>
      </c>
      <c r="B69" s="96" t="s">
        <v>648</v>
      </c>
      <c r="C69" s="103" t="s">
        <v>15</v>
      </c>
      <c r="D69" s="87">
        <v>164.16</v>
      </c>
      <c r="E69" s="309"/>
      <c r="F69" s="243"/>
      <c r="G69" s="101"/>
      <c r="H69" s="91"/>
      <c r="I69" s="91"/>
      <c r="J69" s="302"/>
      <c r="K69" s="282"/>
    </row>
    <row r="70" spans="1:11" s="119" customFormat="1" ht="25.5">
      <c r="A70" s="155" t="s">
        <v>379</v>
      </c>
      <c r="B70" s="96" t="s">
        <v>493</v>
      </c>
      <c r="C70" s="103" t="s">
        <v>15</v>
      </c>
      <c r="D70" s="87">
        <v>164.16</v>
      </c>
      <c r="E70" s="309"/>
      <c r="F70" s="243"/>
      <c r="G70" s="101"/>
      <c r="H70" s="91"/>
      <c r="I70" s="91"/>
      <c r="J70" s="296"/>
      <c r="K70" s="245"/>
    </row>
    <row r="71" spans="1:11" s="119" customFormat="1" ht="51">
      <c r="A71" s="155" t="s">
        <v>380</v>
      </c>
      <c r="B71" s="96" t="s">
        <v>593</v>
      </c>
      <c r="C71" s="103" t="s">
        <v>15</v>
      </c>
      <c r="D71" s="87">
        <v>72.09</v>
      </c>
      <c r="E71" s="309"/>
      <c r="F71" s="243"/>
      <c r="G71" s="101"/>
      <c r="H71" s="91"/>
      <c r="I71" s="91"/>
      <c r="J71" s="296"/>
      <c r="K71" s="245"/>
    </row>
    <row r="72" spans="1:11" s="136" customFormat="1" ht="53.25" customHeight="1">
      <c r="A72" s="155" t="s">
        <v>381</v>
      </c>
      <c r="B72" s="96" t="s">
        <v>327</v>
      </c>
      <c r="C72" s="103" t="s">
        <v>27</v>
      </c>
      <c r="D72" s="87">
        <v>27.599999999999998</v>
      </c>
      <c r="E72" s="309"/>
      <c r="F72" s="243"/>
      <c r="G72" s="101"/>
      <c r="H72" s="91"/>
      <c r="I72" s="91"/>
      <c r="J72" s="302"/>
      <c r="K72" s="282"/>
    </row>
    <row r="73" spans="1:11" s="136" customFormat="1" ht="50.25" customHeight="1">
      <c r="A73" s="155" t="s">
        <v>382</v>
      </c>
      <c r="B73" s="96" t="s">
        <v>329</v>
      </c>
      <c r="C73" s="103" t="s">
        <v>27</v>
      </c>
      <c r="D73" s="87">
        <v>18</v>
      </c>
      <c r="E73" s="309"/>
      <c r="F73" s="243"/>
      <c r="G73" s="101"/>
      <c r="H73" s="91"/>
      <c r="I73" s="91"/>
      <c r="J73" s="302"/>
      <c r="K73" s="282"/>
    </row>
    <row r="74" spans="1:11" s="118" customFormat="1" ht="16.5" customHeight="1">
      <c r="A74" s="93" t="s">
        <v>68</v>
      </c>
      <c r="B74" s="97" t="s">
        <v>76</v>
      </c>
      <c r="C74" s="98"/>
      <c r="D74" s="88"/>
      <c r="E74" s="309"/>
      <c r="F74" s="243"/>
      <c r="G74" s="102"/>
      <c r="H74" s="91"/>
      <c r="I74" s="90"/>
      <c r="J74" s="297"/>
      <c r="K74" s="245"/>
    </row>
    <row r="75" spans="1:11" s="119" customFormat="1" ht="51">
      <c r="A75" s="155" t="s">
        <v>383</v>
      </c>
      <c r="B75" s="96" t="s">
        <v>238</v>
      </c>
      <c r="C75" s="103" t="s">
        <v>27</v>
      </c>
      <c r="D75" s="87">
        <v>35.100000000000009</v>
      </c>
      <c r="E75" s="309"/>
      <c r="F75" s="243"/>
      <c r="G75" s="101"/>
      <c r="H75" s="91"/>
      <c r="I75" s="91"/>
      <c r="J75" s="296"/>
      <c r="K75" s="245"/>
    </row>
    <row r="76" spans="1:11" s="119" customFormat="1" ht="12.75">
      <c r="A76" s="155" t="s">
        <v>384</v>
      </c>
      <c r="B76" s="96" t="s">
        <v>194</v>
      </c>
      <c r="C76" s="103" t="s">
        <v>15</v>
      </c>
      <c r="D76" s="87">
        <v>15.26</v>
      </c>
      <c r="E76" s="309"/>
      <c r="F76" s="243"/>
      <c r="G76" s="101"/>
      <c r="H76" s="91"/>
      <c r="I76" s="91"/>
      <c r="J76" s="296"/>
      <c r="K76" s="245"/>
    </row>
    <row r="77" spans="1:11" s="119" customFormat="1" ht="25.5">
      <c r="A77" s="155" t="s">
        <v>385</v>
      </c>
      <c r="B77" s="96" t="s">
        <v>259</v>
      </c>
      <c r="C77" s="103" t="s">
        <v>35</v>
      </c>
      <c r="D77" s="87">
        <v>9</v>
      </c>
      <c r="E77" s="309"/>
      <c r="F77" s="243"/>
      <c r="G77" s="101"/>
      <c r="H77" s="91"/>
      <c r="I77" s="91"/>
      <c r="J77" s="296"/>
      <c r="K77" s="245"/>
    </row>
    <row r="78" spans="1:11" s="119" customFormat="1" ht="25.5">
      <c r="A78" s="155" t="s">
        <v>386</v>
      </c>
      <c r="B78" s="96" t="s">
        <v>612</v>
      </c>
      <c r="C78" s="103" t="s">
        <v>35</v>
      </c>
      <c r="D78" s="87">
        <v>8</v>
      </c>
      <c r="E78" s="309"/>
      <c r="F78" s="243"/>
      <c r="G78" s="101"/>
      <c r="H78" s="91"/>
      <c r="I78" s="91"/>
      <c r="J78" s="296"/>
      <c r="K78" s="245"/>
    </row>
    <row r="79" spans="1:11" s="119" customFormat="1" ht="25.5">
      <c r="A79" s="155" t="s">
        <v>387</v>
      </c>
      <c r="B79" s="96" t="s">
        <v>260</v>
      </c>
      <c r="C79" s="103" t="s">
        <v>15</v>
      </c>
      <c r="D79" s="87">
        <v>9</v>
      </c>
      <c r="E79" s="309"/>
      <c r="F79" s="243"/>
      <c r="G79" s="101"/>
      <c r="H79" s="91"/>
      <c r="I79" s="91"/>
      <c r="J79" s="296"/>
      <c r="K79" s="245"/>
    </row>
    <row r="80" spans="1:11" s="119" customFormat="1" ht="25.5">
      <c r="A80" s="155" t="s">
        <v>388</v>
      </c>
      <c r="B80" s="96" t="s">
        <v>245</v>
      </c>
      <c r="C80" s="103" t="s">
        <v>15</v>
      </c>
      <c r="D80" s="87">
        <v>2.25</v>
      </c>
      <c r="E80" s="309"/>
      <c r="F80" s="243"/>
      <c r="G80" s="101"/>
      <c r="H80" s="91"/>
      <c r="I80" s="91"/>
      <c r="J80" s="296"/>
      <c r="K80" s="245"/>
    </row>
    <row r="81" spans="1:11" s="119" customFormat="1" ht="38.25" customHeight="1">
      <c r="A81" s="155" t="s">
        <v>389</v>
      </c>
      <c r="B81" s="96" t="s">
        <v>232</v>
      </c>
      <c r="C81" s="103" t="s">
        <v>35</v>
      </c>
      <c r="D81" s="87">
        <v>9</v>
      </c>
      <c r="E81" s="309"/>
      <c r="F81" s="243"/>
      <c r="G81" s="101"/>
      <c r="H81" s="91"/>
      <c r="I81" s="91"/>
      <c r="J81" s="296"/>
      <c r="K81" s="245"/>
    </row>
    <row r="82" spans="1:11" s="119" customFormat="1" ht="38.25">
      <c r="A82" s="155" t="s">
        <v>390</v>
      </c>
      <c r="B82" s="96" t="s">
        <v>496</v>
      </c>
      <c r="C82" s="103" t="s">
        <v>35</v>
      </c>
      <c r="D82" s="87">
        <v>9</v>
      </c>
      <c r="E82" s="309"/>
      <c r="F82" s="243"/>
      <c r="G82" s="101"/>
      <c r="H82" s="91"/>
      <c r="I82" s="91"/>
      <c r="J82" s="296"/>
      <c r="K82" s="245"/>
    </row>
    <row r="83" spans="1:11" s="119" customFormat="1" ht="25.5">
      <c r="A83" s="155" t="s">
        <v>391</v>
      </c>
      <c r="B83" s="96" t="s">
        <v>233</v>
      </c>
      <c r="C83" s="103" t="s">
        <v>35</v>
      </c>
      <c r="D83" s="87">
        <v>15</v>
      </c>
      <c r="E83" s="309"/>
      <c r="F83" s="243"/>
      <c r="G83" s="101"/>
      <c r="H83" s="91"/>
      <c r="I83" s="91"/>
      <c r="J83" s="296"/>
      <c r="K83" s="245"/>
    </row>
    <row r="84" spans="1:11" s="119" customFormat="1" ht="12.75">
      <c r="A84" s="155" t="s">
        <v>392</v>
      </c>
      <c r="B84" s="96" t="s">
        <v>263</v>
      </c>
      <c r="C84" s="103" t="s">
        <v>35</v>
      </c>
      <c r="D84" s="87">
        <v>32</v>
      </c>
      <c r="E84" s="309"/>
      <c r="F84" s="243"/>
      <c r="G84" s="101"/>
      <c r="H84" s="91"/>
      <c r="I84" s="91"/>
      <c r="J84" s="296"/>
      <c r="K84" s="245"/>
    </row>
    <row r="85" spans="1:11" s="118" customFormat="1" ht="16.5" customHeight="1">
      <c r="A85" s="93" t="s">
        <v>239</v>
      </c>
      <c r="B85" s="97" t="s">
        <v>29</v>
      </c>
      <c r="C85" s="98"/>
      <c r="D85" s="88"/>
      <c r="E85" s="309"/>
      <c r="F85" s="243"/>
      <c r="G85" s="101"/>
      <c r="H85" s="91"/>
      <c r="I85" s="90"/>
      <c r="J85" s="297"/>
      <c r="K85" s="245"/>
    </row>
    <row r="86" spans="1:11" s="119" customFormat="1" ht="16.5" customHeight="1">
      <c r="A86" s="155" t="s">
        <v>393</v>
      </c>
      <c r="B86" s="96" t="s">
        <v>178</v>
      </c>
      <c r="C86" s="103" t="s">
        <v>15</v>
      </c>
      <c r="D86" s="87">
        <v>672.84</v>
      </c>
      <c r="E86" s="309"/>
      <c r="F86" s="243"/>
      <c r="G86" s="101"/>
      <c r="H86" s="91"/>
      <c r="I86" s="91"/>
      <c r="J86" s="296"/>
      <c r="K86" s="245"/>
    </row>
    <row r="87" spans="1:11" s="119" customFormat="1" ht="25.5">
      <c r="A87" s="155" t="s">
        <v>394</v>
      </c>
      <c r="B87" s="96" t="s">
        <v>180</v>
      </c>
      <c r="C87" s="103" t="s">
        <v>15</v>
      </c>
      <c r="D87" s="87">
        <v>20</v>
      </c>
      <c r="E87" s="309"/>
      <c r="F87" s="243"/>
      <c r="G87" s="101"/>
      <c r="H87" s="91"/>
      <c r="I87" s="91"/>
      <c r="J87" s="296"/>
      <c r="K87" s="245"/>
    </row>
    <row r="88" spans="1:11" s="119" customFormat="1" ht="25.5">
      <c r="A88" s="155" t="s">
        <v>395</v>
      </c>
      <c r="B88" s="96" t="s">
        <v>179</v>
      </c>
      <c r="C88" s="103" t="s">
        <v>15</v>
      </c>
      <c r="D88" s="87">
        <v>311.04000000000002</v>
      </c>
      <c r="E88" s="309"/>
      <c r="F88" s="243"/>
      <c r="G88" s="101"/>
      <c r="H88" s="91"/>
      <c r="I88" s="91"/>
      <c r="J88" s="296"/>
      <c r="K88" s="245"/>
    </row>
    <row r="89" spans="1:11" s="119" customFormat="1" ht="25.5">
      <c r="A89" s="155" t="s">
        <v>396</v>
      </c>
      <c r="B89" s="96" t="s">
        <v>244</v>
      </c>
      <c r="C89" s="103" t="s">
        <v>15</v>
      </c>
      <c r="D89" s="87">
        <v>397.98</v>
      </c>
      <c r="E89" s="309"/>
      <c r="F89" s="243"/>
      <c r="G89" s="101"/>
      <c r="H89" s="91"/>
      <c r="I89" s="91"/>
      <c r="J89" s="296"/>
      <c r="K89" s="245"/>
    </row>
    <row r="90" spans="1:11" s="119" customFormat="1" ht="12.75">
      <c r="A90" s="155" t="s">
        <v>397</v>
      </c>
      <c r="B90" s="96" t="s">
        <v>635</v>
      </c>
      <c r="C90" s="103" t="s">
        <v>15</v>
      </c>
      <c r="D90" s="87">
        <v>94.589999999999989</v>
      </c>
      <c r="E90" s="292"/>
      <c r="F90" s="243"/>
      <c r="G90" s="101"/>
      <c r="H90" s="91"/>
      <c r="I90" s="91"/>
      <c r="J90" s="296"/>
      <c r="K90" s="245"/>
    </row>
    <row r="91" spans="1:11" s="121" customFormat="1" ht="27" customHeight="1">
      <c r="A91" s="155" t="s">
        <v>398</v>
      </c>
      <c r="B91" s="96" t="s">
        <v>225</v>
      </c>
      <c r="C91" s="103" t="s">
        <v>15</v>
      </c>
      <c r="D91" s="87">
        <v>311.04000000000002</v>
      </c>
      <c r="E91" s="309"/>
      <c r="F91" s="243"/>
      <c r="G91" s="101"/>
      <c r="H91" s="91"/>
      <c r="I91" s="91"/>
      <c r="J91" s="296"/>
      <c r="K91" s="245"/>
    </row>
    <row r="92" spans="1:11" s="119" customFormat="1" ht="25.5">
      <c r="A92" s="155" t="s">
        <v>399</v>
      </c>
      <c r="B92" s="96" t="s">
        <v>173</v>
      </c>
      <c r="C92" s="103" t="s">
        <v>15</v>
      </c>
      <c r="D92" s="87">
        <v>397.98</v>
      </c>
      <c r="E92" s="309"/>
      <c r="F92" s="243"/>
      <c r="G92" s="101"/>
      <c r="H92" s="91"/>
      <c r="I92" s="91"/>
      <c r="J92" s="296"/>
      <c r="K92" s="245"/>
    </row>
    <row r="93" spans="1:11" s="121" customFormat="1" ht="25.5">
      <c r="A93" s="155" t="s">
        <v>400</v>
      </c>
      <c r="B93" s="96" t="s">
        <v>182</v>
      </c>
      <c r="C93" s="103" t="s">
        <v>15</v>
      </c>
      <c r="D93" s="87">
        <v>94.589999999999989</v>
      </c>
      <c r="E93" s="309"/>
      <c r="F93" s="243"/>
      <c r="G93" s="101"/>
      <c r="H93" s="91"/>
      <c r="I93" s="91"/>
      <c r="J93" s="296"/>
      <c r="K93" s="245"/>
    </row>
    <row r="94" spans="1:11" s="121" customFormat="1" ht="41.25" customHeight="1">
      <c r="A94" s="155" t="s">
        <v>636</v>
      </c>
      <c r="B94" s="96" t="s">
        <v>181</v>
      </c>
      <c r="C94" s="103" t="s">
        <v>15</v>
      </c>
      <c r="D94" s="87">
        <v>75.960000000000008</v>
      </c>
      <c r="E94" s="309"/>
      <c r="F94" s="243"/>
      <c r="G94" s="101"/>
      <c r="H94" s="91"/>
      <c r="I94" s="91"/>
      <c r="J94" s="296"/>
      <c r="K94" s="245"/>
    </row>
    <row r="95" spans="1:11" s="118" customFormat="1" ht="16.5" customHeight="1">
      <c r="A95" s="93" t="s">
        <v>240</v>
      </c>
      <c r="B95" s="97" t="s">
        <v>159</v>
      </c>
      <c r="C95" s="98"/>
      <c r="D95" s="88"/>
      <c r="E95" s="309"/>
      <c r="F95" s="243"/>
      <c r="G95" s="101"/>
      <c r="H95" s="91"/>
      <c r="I95" s="90"/>
      <c r="J95" s="297"/>
      <c r="K95" s="245"/>
    </row>
    <row r="96" spans="1:11" s="119" customFormat="1" ht="16.5" customHeight="1">
      <c r="A96" s="155" t="s">
        <v>401</v>
      </c>
      <c r="B96" s="96" t="s">
        <v>167</v>
      </c>
      <c r="C96" s="103" t="s">
        <v>26</v>
      </c>
      <c r="D96" s="87">
        <v>20.709</v>
      </c>
      <c r="E96" s="309"/>
      <c r="F96" s="243"/>
      <c r="G96" s="101"/>
      <c r="H96" s="91"/>
      <c r="I96" s="91"/>
      <c r="J96" s="296"/>
      <c r="K96" s="245"/>
    </row>
    <row r="97" spans="1:11" s="119" customFormat="1" ht="16.5" customHeight="1">
      <c r="A97" s="155" t="s">
        <v>402</v>
      </c>
      <c r="B97" s="96" t="s">
        <v>176</v>
      </c>
      <c r="C97" s="103" t="s">
        <v>26</v>
      </c>
      <c r="D97" s="87">
        <v>17.600000000000001</v>
      </c>
      <c r="E97" s="309"/>
      <c r="F97" s="243"/>
      <c r="G97" s="101"/>
      <c r="H97" s="91"/>
      <c r="I97" s="91"/>
      <c r="J97" s="296"/>
      <c r="K97" s="245"/>
    </row>
    <row r="98" spans="1:11" s="119" customFormat="1" ht="25.5">
      <c r="A98" s="155" t="s">
        <v>403</v>
      </c>
      <c r="B98" s="96" t="s">
        <v>318</v>
      </c>
      <c r="C98" s="103" t="s">
        <v>27</v>
      </c>
      <c r="D98" s="87">
        <v>63</v>
      </c>
      <c r="E98" s="309"/>
      <c r="F98" s="243"/>
      <c r="G98" s="101"/>
      <c r="H98" s="91"/>
      <c r="I98" s="91"/>
      <c r="J98" s="296"/>
      <c r="K98" s="245"/>
    </row>
    <row r="99" spans="1:11" s="119" customFormat="1" ht="25.5">
      <c r="A99" s="155" t="s">
        <v>404</v>
      </c>
      <c r="B99" s="96" t="s">
        <v>264</v>
      </c>
      <c r="C99" s="103" t="s">
        <v>27</v>
      </c>
      <c r="D99" s="134">
        <v>108</v>
      </c>
      <c r="E99" s="309"/>
      <c r="F99" s="243"/>
      <c r="G99" s="101"/>
      <c r="H99" s="91"/>
      <c r="I99" s="91"/>
      <c r="J99" s="296"/>
      <c r="K99" s="245"/>
    </row>
    <row r="100" spans="1:11" s="119" customFormat="1" ht="38.25">
      <c r="A100" s="155" t="s">
        <v>405</v>
      </c>
      <c r="B100" s="96" t="s">
        <v>268</v>
      </c>
      <c r="C100" s="103" t="s">
        <v>27</v>
      </c>
      <c r="D100" s="134">
        <v>73</v>
      </c>
      <c r="E100" s="309"/>
      <c r="F100" s="243"/>
      <c r="G100" s="101"/>
      <c r="H100" s="91"/>
      <c r="I100" s="91"/>
      <c r="J100" s="296"/>
      <c r="K100" s="245"/>
    </row>
    <row r="101" spans="1:11" s="119" customFormat="1" ht="38.25">
      <c r="A101" s="155" t="s">
        <v>406</v>
      </c>
      <c r="B101" s="96" t="s">
        <v>267</v>
      </c>
      <c r="C101" s="103" t="s">
        <v>27</v>
      </c>
      <c r="D101" s="134">
        <v>31.5</v>
      </c>
      <c r="E101" s="309"/>
      <c r="F101" s="243"/>
      <c r="G101" s="101"/>
      <c r="H101" s="91"/>
      <c r="I101" s="91"/>
      <c r="J101" s="296"/>
      <c r="K101" s="245"/>
    </row>
    <row r="102" spans="1:11" s="137" customFormat="1" ht="25.5">
      <c r="A102" s="155" t="s">
        <v>407</v>
      </c>
      <c r="B102" s="96" t="s">
        <v>228</v>
      </c>
      <c r="C102" s="103" t="s">
        <v>27</v>
      </c>
      <c r="D102" s="134">
        <v>36</v>
      </c>
      <c r="E102" s="309"/>
      <c r="F102" s="243"/>
      <c r="G102" s="101"/>
      <c r="H102" s="91"/>
      <c r="I102" s="91"/>
      <c r="J102" s="296"/>
      <c r="K102" s="245"/>
    </row>
    <row r="103" spans="1:11" s="137" customFormat="1" ht="25.5">
      <c r="A103" s="155" t="s">
        <v>408</v>
      </c>
      <c r="B103" s="96" t="s">
        <v>273</v>
      </c>
      <c r="C103" s="103" t="s">
        <v>27</v>
      </c>
      <c r="D103" s="134">
        <v>9</v>
      </c>
      <c r="E103" s="309"/>
      <c r="F103" s="243"/>
      <c r="G103" s="101"/>
      <c r="H103" s="91"/>
      <c r="I103" s="91"/>
      <c r="J103" s="296"/>
      <c r="K103" s="245"/>
    </row>
    <row r="104" spans="1:11" s="137" customFormat="1" ht="25.5">
      <c r="A104" s="155" t="s">
        <v>409</v>
      </c>
      <c r="B104" s="96" t="s">
        <v>270</v>
      </c>
      <c r="C104" s="103" t="s">
        <v>35</v>
      </c>
      <c r="D104" s="134">
        <v>72</v>
      </c>
      <c r="E104" s="309"/>
      <c r="F104" s="243"/>
      <c r="G104" s="101"/>
      <c r="H104" s="91"/>
      <c r="I104" s="91"/>
      <c r="J104" s="296"/>
      <c r="K104" s="245"/>
    </row>
    <row r="105" spans="1:11" s="137" customFormat="1" ht="25.5">
      <c r="A105" s="155" t="s">
        <v>410</v>
      </c>
      <c r="B105" s="96" t="s">
        <v>271</v>
      </c>
      <c r="C105" s="103" t="s">
        <v>35</v>
      </c>
      <c r="D105" s="134">
        <v>9</v>
      </c>
      <c r="E105" s="309"/>
      <c r="F105" s="243"/>
      <c r="G105" s="101"/>
      <c r="H105" s="91"/>
      <c r="I105" s="91"/>
      <c r="J105" s="296"/>
      <c r="K105" s="245"/>
    </row>
    <row r="106" spans="1:11" s="137" customFormat="1" ht="25.5">
      <c r="A106" s="155" t="s">
        <v>411</v>
      </c>
      <c r="B106" s="96" t="s">
        <v>322</v>
      </c>
      <c r="C106" s="103" t="s">
        <v>35</v>
      </c>
      <c r="D106" s="134">
        <v>36</v>
      </c>
      <c r="E106" s="309"/>
      <c r="F106" s="243"/>
      <c r="G106" s="101"/>
      <c r="H106" s="91"/>
      <c r="I106" s="91"/>
      <c r="J106" s="296"/>
      <c r="K106" s="245"/>
    </row>
    <row r="107" spans="1:11" s="137" customFormat="1" ht="38.25">
      <c r="A107" s="155" t="s">
        <v>412</v>
      </c>
      <c r="B107" s="96" t="s">
        <v>274</v>
      </c>
      <c r="C107" s="103" t="s">
        <v>35</v>
      </c>
      <c r="D107" s="138">
        <v>18</v>
      </c>
      <c r="E107" s="309"/>
      <c r="F107" s="243"/>
      <c r="G107" s="101"/>
      <c r="H107" s="91"/>
      <c r="I107" s="91"/>
      <c r="J107" s="296"/>
      <c r="K107" s="245"/>
    </row>
    <row r="108" spans="1:11" s="137" customFormat="1" ht="38.25">
      <c r="A108" s="155" t="s">
        <v>413</v>
      </c>
      <c r="B108" s="96" t="s">
        <v>275</v>
      </c>
      <c r="C108" s="103" t="s">
        <v>35</v>
      </c>
      <c r="D108" s="138">
        <v>36</v>
      </c>
      <c r="E108" s="309"/>
      <c r="F108" s="243"/>
      <c r="G108" s="101"/>
      <c r="H108" s="91"/>
      <c r="I108" s="91"/>
      <c r="J108" s="296"/>
      <c r="K108" s="245"/>
    </row>
    <row r="109" spans="1:11" s="137" customFormat="1" ht="38.25">
      <c r="A109" s="155" t="s">
        <v>414</v>
      </c>
      <c r="B109" s="96" t="s">
        <v>278</v>
      </c>
      <c r="C109" s="103" t="s">
        <v>35</v>
      </c>
      <c r="D109" s="138">
        <v>27</v>
      </c>
      <c r="E109" s="309"/>
      <c r="F109" s="243"/>
      <c r="G109" s="101"/>
      <c r="H109" s="91"/>
      <c r="I109" s="91"/>
      <c r="J109" s="296"/>
      <c r="K109" s="245"/>
    </row>
    <row r="110" spans="1:11" s="137" customFormat="1" ht="25.5">
      <c r="A110" s="155" t="s">
        <v>415</v>
      </c>
      <c r="B110" s="96" t="s">
        <v>320</v>
      </c>
      <c r="C110" s="103" t="s">
        <v>35</v>
      </c>
      <c r="D110" s="138">
        <v>9</v>
      </c>
      <c r="E110" s="309"/>
      <c r="F110" s="243"/>
      <c r="G110" s="101"/>
      <c r="H110" s="91"/>
      <c r="I110" s="91"/>
      <c r="J110" s="296"/>
      <c r="K110" s="245"/>
    </row>
    <row r="111" spans="1:11" s="139" customFormat="1" ht="25.5">
      <c r="A111" s="155" t="s">
        <v>416</v>
      </c>
      <c r="B111" s="96" t="s">
        <v>280</v>
      </c>
      <c r="C111" s="103" t="s">
        <v>35</v>
      </c>
      <c r="D111" s="138">
        <v>27</v>
      </c>
      <c r="E111" s="309"/>
      <c r="F111" s="243"/>
      <c r="G111" s="101"/>
      <c r="H111" s="91"/>
      <c r="I111" s="91"/>
      <c r="J111" s="296"/>
      <c r="K111" s="282"/>
    </row>
    <row r="112" spans="1:11" s="139" customFormat="1" ht="25.5">
      <c r="A112" s="155" t="s">
        <v>417</v>
      </c>
      <c r="B112" s="96" t="s">
        <v>319</v>
      </c>
      <c r="C112" s="103" t="s">
        <v>35</v>
      </c>
      <c r="D112" s="138">
        <v>18</v>
      </c>
      <c r="E112" s="309"/>
      <c r="F112" s="243"/>
      <c r="G112" s="101"/>
      <c r="H112" s="91"/>
      <c r="I112" s="91"/>
      <c r="J112" s="296"/>
      <c r="K112" s="282"/>
    </row>
    <row r="113" spans="1:11" s="139" customFormat="1" ht="25.5">
      <c r="A113" s="155" t="s">
        <v>418</v>
      </c>
      <c r="B113" s="96" t="s">
        <v>282</v>
      </c>
      <c r="C113" s="103" t="s">
        <v>35</v>
      </c>
      <c r="D113" s="138">
        <v>27</v>
      </c>
      <c r="E113" s="309"/>
      <c r="F113" s="243"/>
      <c r="G113" s="101"/>
      <c r="H113" s="91"/>
      <c r="I113" s="91"/>
      <c r="J113" s="296"/>
      <c r="K113" s="282"/>
    </row>
    <row r="114" spans="1:11" s="139" customFormat="1" ht="25.5">
      <c r="A114" s="155" t="s">
        <v>419</v>
      </c>
      <c r="B114" s="96" t="s">
        <v>283</v>
      </c>
      <c r="C114" s="103" t="s">
        <v>35</v>
      </c>
      <c r="D114" s="138">
        <v>18</v>
      </c>
      <c r="E114" s="309"/>
      <c r="F114" s="243"/>
      <c r="G114" s="101"/>
      <c r="H114" s="91"/>
      <c r="I114" s="91"/>
      <c r="J114" s="296"/>
      <c r="K114" s="282"/>
    </row>
    <row r="115" spans="1:11" s="139" customFormat="1" ht="12.75">
      <c r="A115" s="155" t="s">
        <v>420</v>
      </c>
      <c r="B115" s="96" t="s">
        <v>285</v>
      </c>
      <c r="C115" s="103" t="s">
        <v>35</v>
      </c>
      <c r="D115" s="138">
        <v>18</v>
      </c>
      <c r="E115" s="309"/>
      <c r="F115" s="243"/>
      <c r="G115" s="101"/>
      <c r="H115" s="91"/>
      <c r="I115" s="91"/>
      <c r="J115" s="296"/>
      <c r="K115" s="282"/>
    </row>
    <row r="116" spans="1:11" s="137" customFormat="1" ht="12.75">
      <c r="A116" s="155" t="s">
        <v>421</v>
      </c>
      <c r="B116" s="96" t="s">
        <v>321</v>
      </c>
      <c r="C116" s="103" t="s">
        <v>35</v>
      </c>
      <c r="D116" s="134">
        <v>18</v>
      </c>
      <c r="E116" s="309"/>
      <c r="F116" s="243"/>
      <c r="G116" s="101"/>
      <c r="H116" s="91"/>
      <c r="I116" s="91"/>
      <c r="J116" s="296"/>
      <c r="K116" s="245"/>
    </row>
    <row r="117" spans="1:11" s="119" customFormat="1" ht="25.5">
      <c r="A117" s="155" t="s">
        <v>422</v>
      </c>
      <c r="B117" s="96" t="s">
        <v>290</v>
      </c>
      <c r="C117" s="103" t="s">
        <v>35</v>
      </c>
      <c r="D117" s="134">
        <v>9</v>
      </c>
      <c r="E117" s="309"/>
      <c r="F117" s="243"/>
      <c r="G117" s="101"/>
      <c r="H117" s="91"/>
      <c r="I117" s="91"/>
      <c r="J117" s="296"/>
      <c r="K117" s="245"/>
    </row>
    <row r="118" spans="1:11" s="119" customFormat="1" ht="25.5">
      <c r="A118" s="155" t="s">
        <v>423</v>
      </c>
      <c r="B118" s="96" t="s">
        <v>444</v>
      </c>
      <c r="C118" s="103" t="s">
        <v>35</v>
      </c>
      <c r="D118" s="134">
        <v>9</v>
      </c>
      <c r="E118" s="309"/>
      <c r="F118" s="243"/>
      <c r="G118" s="101"/>
      <c r="H118" s="91"/>
      <c r="I118" s="91"/>
      <c r="J118" s="296"/>
      <c r="K118" s="245"/>
    </row>
    <row r="119" spans="1:11" s="119" customFormat="1" ht="38.25">
      <c r="A119" s="155" t="s">
        <v>424</v>
      </c>
      <c r="B119" s="96" t="s">
        <v>287</v>
      </c>
      <c r="C119" s="103" t="s">
        <v>35</v>
      </c>
      <c r="D119" s="134">
        <v>9</v>
      </c>
      <c r="E119" s="309"/>
      <c r="F119" s="243"/>
      <c r="G119" s="101"/>
      <c r="H119" s="91"/>
      <c r="I119" s="91"/>
      <c r="J119" s="296"/>
      <c r="K119" s="245"/>
    </row>
    <row r="120" spans="1:11" s="119" customFormat="1" ht="25.5">
      <c r="A120" s="155" t="s">
        <v>425</v>
      </c>
      <c r="B120" s="96" t="s">
        <v>230</v>
      </c>
      <c r="C120" s="103" t="s">
        <v>35</v>
      </c>
      <c r="D120" s="134">
        <v>9</v>
      </c>
      <c r="E120" s="309"/>
      <c r="F120" s="243"/>
      <c r="G120" s="101"/>
      <c r="H120" s="91"/>
      <c r="I120" s="91"/>
      <c r="J120" s="296"/>
      <c r="K120" s="245"/>
    </row>
    <row r="121" spans="1:11" s="137" customFormat="1" ht="25.5">
      <c r="A121" s="155" t="s">
        <v>560</v>
      </c>
      <c r="B121" s="96" t="s">
        <v>498</v>
      </c>
      <c r="C121" s="103" t="s">
        <v>35</v>
      </c>
      <c r="D121" s="134">
        <v>9</v>
      </c>
      <c r="E121" s="309"/>
      <c r="F121" s="243"/>
      <c r="G121" s="101"/>
      <c r="H121" s="91"/>
      <c r="I121" s="91"/>
      <c r="J121" s="296"/>
      <c r="K121" s="245"/>
    </row>
    <row r="122" spans="1:11" s="119" customFormat="1" ht="38.25">
      <c r="A122" s="155" t="s">
        <v>426</v>
      </c>
      <c r="B122" s="96" t="s">
        <v>188</v>
      </c>
      <c r="C122" s="103" t="s">
        <v>35</v>
      </c>
      <c r="D122" s="134">
        <v>9</v>
      </c>
      <c r="E122" s="309"/>
      <c r="F122" s="243"/>
      <c r="G122" s="101"/>
      <c r="H122" s="91"/>
      <c r="I122" s="91"/>
      <c r="J122" s="296"/>
      <c r="K122" s="245"/>
    </row>
    <row r="123" spans="1:11" s="119" customFormat="1" ht="12.75">
      <c r="A123" s="155" t="s">
        <v>427</v>
      </c>
      <c r="B123" s="96" t="s">
        <v>573</v>
      </c>
      <c r="C123" s="103" t="s">
        <v>35</v>
      </c>
      <c r="D123" s="134">
        <v>9</v>
      </c>
      <c r="E123" s="326"/>
      <c r="F123" s="327"/>
      <c r="G123" s="101"/>
      <c r="H123" s="91"/>
      <c r="I123" s="91"/>
      <c r="J123" s="296"/>
      <c r="K123" s="245"/>
    </row>
    <row r="124" spans="1:11" s="289" customFormat="1" ht="16.5" customHeight="1">
      <c r="A124" s="93" t="s">
        <v>241</v>
      </c>
      <c r="B124" s="97" t="s">
        <v>158</v>
      </c>
      <c r="C124" s="98"/>
      <c r="D124" s="88"/>
      <c r="E124" s="309"/>
      <c r="F124" s="243"/>
      <c r="G124" s="101"/>
      <c r="H124" s="91"/>
      <c r="I124" s="90"/>
      <c r="J124" s="298"/>
      <c r="K124" s="282"/>
    </row>
    <row r="125" spans="1:11" s="119" customFormat="1" ht="16.5" customHeight="1">
      <c r="A125" s="155" t="s">
        <v>428</v>
      </c>
      <c r="B125" s="96" t="s">
        <v>466</v>
      </c>
      <c r="C125" s="103" t="s">
        <v>35</v>
      </c>
      <c r="D125" s="87">
        <v>27</v>
      </c>
      <c r="E125" s="309"/>
      <c r="F125" s="243"/>
      <c r="G125" s="101"/>
      <c r="H125" s="91"/>
      <c r="I125" s="91"/>
      <c r="J125" s="296"/>
      <c r="K125" s="245"/>
    </row>
    <row r="126" spans="1:11" s="119" customFormat="1" ht="25.5">
      <c r="A126" s="155" t="s">
        <v>468</v>
      </c>
      <c r="B126" s="96" t="s">
        <v>469</v>
      </c>
      <c r="C126" s="103" t="s">
        <v>35</v>
      </c>
      <c r="D126" s="87">
        <v>54</v>
      </c>
      <c r="E126" s="309"/>
      <c r="F126" s="243"/>
      <c r="G126" s="101"/>
      <c r="H126" s="91"/>
      <c r="I126" s="91"/>
      <c r="J126" s="296"/>
      <c r="K126" s="245"/>
    </row>
    <row r="127" spans="1:11" s="119" customFormat="1" ht="25.5">
      <c r="A127" s="155" t="s">
        <v>471</v>
      </c>
      <c r="B127" s="96" t="s">
        <v>472</v>
      </c>
      <c r="C127" s="103" t="s">
        <v>27</v>
      </c>
      <c r="D127" s="87">
        <v>72</v>
      </c>
      <c r="E127" s="309"/>
      <c r="F127" s="243"/>
      <c r="G127" s="101"/>
      <c r="H127" s="91"/>
      <c r="I127" s="91"/>
      <c r="J127" s="296"/>
      <c r="K127" s="245"/>
    </row>
    <row r="128" spans="1:11" s="119" customFormat="1" ht="25.5">
      <c r="A128" s="155" t="s">
        <v>473</v>
      </c>
      <c r="B128" s="96" t="s">
        <v>474</v>
      </c>
      <c r="C128" s="103" t="s">
        <v>35</v>
      </c>
      <c r="D128" s="87">
        <v>45</v>
      </c>
      <c r="E128" s="309"/>
      <c r="F128" s="243"/>
      <c r="G128" s="101"/>
      <c r="H128" s="91"/>
      <c r="I128" s="91"/>
      <c r="J128" s="296"/>
      <c r="K128" s="245"/>
    </row>
    <row r="129" spans="1:11" s="119" customFormat="1" ht="25.5">
      <c r="A129" s="155" t="s">
        <v>475</v>
      </c>
      <c r="B129" s="96" t="s">
        <v>616</v>
      </c>
      <c r="C129" s="103" t="s">
        <v>35</v>
      </c>
      <c r="D129" s="87">
        <v>27</v>
      </c>
      <c r="E129" s="309"/>
      <c r="F129" s="243"/>
      <c r="G129" s="101"/>
      <c r="H129" s="91"/>
      <c r="I129" s="91"/>
      <c r="J129" s="296"/>
      <c r="K129" s="245"/>
    </row>
    <row r="130" spans="1:11" s="119" customFormat="1" ht="25.5">
      <c r="A130" s="155" t="s">
        <v>476</v>
      </c>
      <c r="B130" s="96" t="s">
        <v>618</v>
      </c>
      <c r="C130" s="103" t="s">
        <v>35</v>
      </c>
      <c r="D130" s="87">
        <v>9</v>
      </c>
      <c r="E130" s="309"/>
      <c r="F130" s="243"/>
      <c r="G130" s="101"/>
      <c r="H130" s="91"/>
      <c r="I130" s="91"/>
      <c r="J130" s="296"/>
      <c r="K130" s="245"/>
    </row>
    <row r="131" spans="1:11" s="119" customFormat="1" ht="25.5">
      <c r="A131" s="155" t="s">
        <v>477</v>
      </c>
      <c r="B131" s="96" t="s">
        <v>620</v>
      </c>
      <c r="C131" s="103" t="s">
        <v>35</v>
      </c>
      <c r="D131" s="87">
        <v>9</v>
      </c>
      <c r="E131" s="309"/>
      <c r="F131" s="243"/>
      <c r="G131" s="101"/>
      <c r="H131" s="91"/>
      <c r="I131" s="91"/>
      <c r="J131" s="296"/>
      <c r="K131" s="245"/>
    </row>
    <row r="132" spans="1:11" s="119" customFormat="1" ht="25.5">
      <c r="A132" s="155" t="s">
        <v>478</v>
      </c>
      <c r="B132" s="96" t="s">
        <v>479</v>
      </c>
      <c r="C132" s="103" t="s">
        <v>35</v>
      </c>
      <c r="D132" s="87">
        <v>18</v>
      </c>
      <c r="E132" s="309"/>
      <c r="F132" s="243"/>
      <c r="G132" s="101"/>
      <c r="H132" s="91"/>
      <c r="I132" s="91"/>
      <c r="J132" s="296"/>
      <c r="K132" s="245"/>
    </row>
    <row r="133" spans="1:11" s="119" customFormat="1" ht="48.75" customHeight="1">
      <c r="A133" s="155" t="s">
        <v>480</v>
      </c>
      <c r="B133" s="96" t="s">
        <v>481</v>
      </c>
      <c r="C133" s="103" t="s">
        <v>35</v>
      </c>
      <c r="D133" s="87">
        <v>9</v>
      </c>
      <c r="E133" s="309"/>
      <c r="F133" s="243"/>
      <c r="G133" s="101"/>
      <c r="H133" s="91"/>
      <c r="I133" s="91"/>
      <c r="J133" s="296"/>
      <c r="K133" s="245"/>
    </row>
    <row r="134" spans="1:11" s="119" customFormat="1" ht="12.75">
      <c r="A134" s="155" t="s">
        <v>482</v>
      </c>
      <c r="B134" s="96" t="s">
        <v>484</v>
      </c>
      <c r="C134" s="103" t="s">
        <v>27</v>
      </c>
      <c r="D134" s="134">
        <v>450</v>
      </c>
      <c r="E134" s="309"/>
      <c r="F134" s="243"/>
      <c r="G134" s="290"/>
      <c r="H134" s="91"/>
      <c r="I134" s="91"/>
      <c r="J134" s="296"/>
      <c r="K134" s="245"/>
    </row>
    <row r="135" spans="1:11" s="119" customFormat="1" ht="12.75">
      <c r="A135" s="155" t="s">
        <v>483</v>
      </c>
      <c r="B135" s="96" t="s">
        <v>623</v>
      </c>
      <c r="C135" s="103" t="s">
        <v>27</v>
      </c>
      <c r="D135" s="134">
        <v>450</v>
      </c>
      <c r="E135" s="309"/>
      <c r="F135" s="243"/>
      <c r="G135" s="290"/>
      <c r="H135" s="91"/>
      <c r="I135" s="91"/>
      <c r="J135" s="296"/>
      <c r="K135" s="245"/>
    </row>
    <row r="136" spans="1:11" s="119" customFormat="1" ht="25.5">
      <c r="A136" s="155" t="s">
        <v>485</v>
      </c>
      <c r="B136" s="96" t="s">
        <v>628</v>
      </c>
      <c r="C136" s="103" t="s">
        <v>35</v>
      </c>
      <c r="D136" s="134">
        <v>9</v>
      </c>
      <c r="E136" s="309"/>
      <c r="F136" s="243"/>
      <c r="G136" s="290"/>
      <c r="H136" s="91"/>
      <c r="I136" s="91"/>
      <c r="J136" s="296"/>
      <c r="K136" s="245"/>
    </row>
    <row r="137" spans="1:11" s="119" customFormat="1" ht="25.5">
      <c r="A137" s="155" t="s">
        <v>486</v>
      </c>
      <c r="B137" s="96" t="s">
        <v>626</v>
      </c>
      <c r="C137" s="103" t="s">
        <v>35</v>
      </c>
      <c r="D137" s="87">
        <v>36</v>
      </c>
      <c r="E137" s="309"/>
      <c r="F137" s="243"/>
      <c r="G137" s="101"/>
      <c r="H137" s="91"/>
      <c r="I137" s="91"/>
      <c r="J137" s="296"/>
      <c r="K137" s="245"/>
    </row>
    <row r="138" spans="1:11" s="119" customFormat="1" ht="38.25">
      <c r="A138" s="155" t="s">
        <v>487</v>
      </c>
      <c r="B138" s="96" t="s">
        <v>488</v>
      </c>
      <c r="C138" s="103" t="s">
        <v>35</v>
      </c>
      <c r="D138" s="87">
        <v>9</v>
      </c>
      <c r="E138" s="309"/>
      <c r="F138" s="243"/>
      <c r="G138" s="101"/>
      <c r="H138" s="91"/>
      <c r="I138" s="91"/>
      <c r="J138" s="296"/>
      <c r="K138" s="245"/>
    </row>
    <row r="139" spans="1:11" s="118" customFormat="1" ht="16.5" customHeight="1">
      <c r="A139" s="93" t="s">
        <v>242</v>
      </c>
      <c r="B139" s="97" t="s">
        <v>160</v>
      </c>
      <c r="C139" s="98"/>
      <c r="D139" s="88"/>
      <c r="E139" s="309"/>
      <c r="F139" s="243"/>
      <c r="G139" s="102"/>
      <c r="H139" s="91"/>
      <c r="I139" s="90"/>
      <c r="J139" s="297"/>
      <c r="K139" s="291"/>
    </row>
    <row r="140" spans="1:11" s="119" customFormat="1" ht="38.25">
      <c r="A140" s="155" t="s">
        <v>429</v>
      </c>
      <c r="B140" s="96" t="s">
        <v>292</v>
      </c>
      <c r="C140" s="103" t="s">
        <v>35</v>
      </c>
      <c r="D140" s="87">
        <v>9</v>
      </c>
      <c r="E140" s="309"/>
      <c r="F140" s="243"/>
      <c r="G140" s="101"/>
      <c r="H140" s="91"/>
      <c r="I140" s="91"/>
      <c r="J140" s="296"/>
      <c r="K140" s="245"/>
    </row>
    <row r="141" spans="1:11" s="119" customFormat="1" ht="68.25" customHeight="1">
      <c r="A141" s="155" t="s">
        <v>430</v>
      </c>
      <c r="B141" s="96" t="s">
        <v>291</v>
      </c>
      <c r="C141" s="103" t="s">
        <v>35</v>
      </c>
      <c r="D141" s="87">
        <v>9</v>
      </c>
      <c r="E141" s="309"/>
      <c r="F141" s="243"/>
      <c r="G141" s="101"/>
      <c r="H141" s="91"/>
      <c r="I141" s="91"/>
      <c r="J141" s="296"/>
      <c r="K141" s="245"/>
    </row>
    <row r="142" spans="1:11" s="119" customFormat="1" ht="25.5">
      <c r="A142" s="155" t="s">
        <v>431</v>
      </c>
      <c r="B142" s="96" t="s">
        <v>293</v>
      </c>
      <c r="C142" s="103" t="s">
        <v>35</v>
      </c>
      <c r="D142" s="87">
        <v>9</v>
      </c>
      <c r="E142" s="309"/>
      <c r="F142" s="243"/>
      <c r="G142" s="101"/>
      <c r="H142" s="91"/>
      <c r="I142" s="91"/>
      <c r="J142" s="296"/>
      <c r="K142" s="245"/>
    </row>
    <row r="143" spans="1:11" s="119" customFormat="1" ht="25.5">
      <c r="A143" s="155" t="s">
        <v>432</v>
      </c>
      <c r="B143" s="96" t="s">
        <v>572</v>
      </c>
      <c r="C143" s="103" t="s">
        <v>35</v>
      </c>
      <c r="D143" s="87">
        <v>9</v>
      </c>
      <c r="E143" s="309"/>
      <c r="F143" s="243"/>
      <c r="G143" s="101"/>
      <c r="H143" s="91"/>
      <c r="I143" s="91"/>
      <c r="J143" s="296"/>
      <c r="K143" s="245"/>
    </row>
    <row r="144" spans="1:11" s="119" customFormat="1" ht="16.5" customHeight="1">
      <c r="A144" s="155" t="s">
        <v>433</v>
      </c>
      <c r="B144" s="96" t="s">
        <v>231</v>
      </c>
      <c r="C144" s="103" t="s">
        <v>35</v>
      </c>
      <c r="D144" s="87">
        <v>9</v>
      </c>
      <c r="E144" s="309"/>
      <c r="F144" s="243"/>
      <c r="G144" s="101"/>
      <c r="H144" s="91"/>
      <c r="I144" s="91"/>
      <c r="J144" s="296"/>
      <c r="K144" s="245"/>
    </row>
    <row r="145" spans="1:11" s="121" customFormat="1" ht="16.5" customHeight="1">
      <c r="A145" s="155" t="s">
        <v>434</v>
      </c>
      <c r="B145" s="96" t="s">
        <v>183</v>
      </c>
      <c r="C145" s="103" t="s">
        <v>35</v>
      </c>
      <c r="D145" s="87">
        <v>9</v>
      </c>
      <c r="E145" s="309"/>
      <c r="F145" s="243"/>
      <c r="G145" s="101"/>
      <c r="H145" s="91"/>
      <c r="I145" s="91"/>
      <c r="J145" s="296"/>
      <c r="K145" s="245"/>
    </row>
    <row r="146" spans="1:11" s="121" customFormat="1" ht="25.5">
      <c r="A146" s="155" t="s">
        <v>435</v>
      </c>
      <c r="B146" s="96" t="s">
        <v>190</v>
      </c>
      <c r="C146" s="103" t="s">
        <v>35</v>
      </c>
      <c r="D146" s="87">
        <v>9</v>
      </c>
      <c r="E146" s="309"/>
      <c r="F146" s="243"/>
      <c r="G146" s="101"/>
      <c r="H146" s="91"/>
      <c r="I146" s="91"/>
      <c r="J146" s="296"/>
      <c r="K146" s="245"/>
    </row>
    <row r="147" spans="1:11" s="121" customFormat="1" ht="25.5">
      <c r="A147" s="155" t="s">
        <v>436</v>
      </c>
      <c r="B147" s="96" t="s">
        <v>191</v>
      </c>
      <c r="C147" s="103" t="s">
        <v>35</v>
      </c>
      <c r="D147" s="87">
        <v>9</v>
      </c>
      <c r="E147" s="309"/>
      <c r="F147" s="243"/>
      <c r="G147" s="101"/>
      <c r="H147" s="91"/>
      <c r="I147" s="91"/>
      <c r="J147" s="296"/>
      <c r="K147" s="245"/>
    </row>
    <row r="148" spans="1:11" s="121" customFormat="1" ht="25.5">
      <c r="A148" s="155" t="s">
        <v>437</v>
      </c>
      <c r="B148" s="96" t="s">
        <v>189</v>
      </c>
      <c r="C148" s="103" t="s">
        <v>35</v>
      </c>
      <c r="D148" s="87">
        <v>9</v>
      </c>
      <c r="E148" s="309"/>
      <c r="F148" s="243"/>
      <c r="G148" s="101"/>
      <c r="H148" s="91"/>
      <c r="I148" s="91"/>
      <c r="J148" s="296"/>
      <c r="K148" s="245"/>
    </row>
    <row r="149" spans="1:11" s="121" customFormat="1" ht="25.5">
      <c r="A149" s="155" t="s">
        <v>438</v>
      </c>
      <c r="B149" s="96" t="s">
        <v>184</v>
      </c>
      <c r="C149" s="103" t="s">
        <v>15</v>
      </c>
      <c r="D149" s="87">
        <v>9</v>
      </c>
      <c r="E149" s="309"/>
      <c r="F149" s="243"/>
      <c r="G149" s="101"/>
      <c r="H149" s="91"/>
      <c r="I149" s="91"/>
      <c r="J149" s="296"/>
      <c r="K149" s="245"/>
    </row>
    <row r="150" spans="1:11" s="118" customFormat="1" ht="16.5" customHeight="1">
      <c r="A150" s="93" t="s">
        <v>243</v>
      </c>
      <c r="B150" s="97" t="s">
        <v>187</v>
      </c>
      <c r="C150" s="103"/>
      <c r="D150" s="88"/>
      <c r="E150" s="309"/>
      <c r="F150" s="243"/>
      <c r="G150" s="102"/>
      <c r="H150" s="91"/>
      <c r="I150" s="90"/>
      <c r="J150" s="297"/>
      <c r="K150" s="245"/>
    </row>
    <row r="151" spans="1:11" s="118" customFormat="1" ht="25.5" customHeight="1">
      <c r="A151" s="155" t="s">
        <v>561</v>
      </c>
      <c r="B151" s="96" t="s">
        <v>335</v>
      </c>
      <c r="C151" s="103" t="s">
        <v>15</v>
      </c>
      <c r="D151" s="87">
        <v>900</v>
      </c>
      <c r="E151" s="309"/>
      <c r="F151" s="243"/>
      <c r="G151" s="101"/>
      <c r="H151" s="91"/>
      <c r="I151" s="91"/>
      <c r="J151" s="296"/>
      <c r="K151" s="245"/>
    </row>
    <row r="152" spans="1:11" s="119" customFormat="1" ht="16.5" customHeight="1">
      <c r="A152" s="155" t="s">
        <v>562</v>
      </c>
      <c r="B152" s="96" t="s">
        <v>165</v>
      </c>
      <c r="C152" s="103" t="s">
        <v>15</v>
      </c>
      <c r="D152" s="87">
        <v>108</v>
      </c>
      <c r="E152" s="309"/>
      <c r="F152" s="243"/>
      <c r="G152" s="101"/>
      <c r="H152" s="91"/>
      <c r="I152" s="91"/>
      <c r="J152" s="296"/>
      <c r="K152" s="245"/>
    </row>
    <row r="153" spans="1:11" s="109" customFormat="1" ht="12.75">
      <c r="A153" s="304" t="s">
        <v>4</v>
      </c>
      <c r="B153" s="142" t="s">
        <v>325</v>
      </c>
      <c r="C153" s="305"/>
      <c r="D153" s="305"/>
      <c r="E153" s="309"/>
      <c r="F153" s="243"/>
      <c r="G153" s="305"/>
      <c r="H153" s="304"/>
      <c r="I153" s="90"/>
      <c r="J153" s="293"/>
      <c r="K153" s="281"/>
    </row>
    <row r="154" spans="1:11" s="118" customFormat="1" ht="30" customHeight="1">
      <c r="A154" s="155" t="s">
        <v>439</v>
      </c>
      <c r="B154" s="96" t="s">
        <v>326</v>
      </c>
      <c r="C154" s="103" t="s">
        <v>35</v>
      </c>
      <c r="D154" s="87">
        <v>6</v>
      </c>
      <c r="E154" s="326"/>
      <c r="F154" s="327"/>
      <c r="G154" s="91"/>
      <c r="H154" s="91"/>
      <c r="I154" s="91"/>
      <c r="J154" s="296"/>
      <c r="K154" s="245"/>
    </row>
    <row r="155" spans="1:11" s="118" customFormat="1" ht="40.5" customHeight="1">
      <c r="A155" s="155" t="s">
        <v>440</v>
      </c>
      <c r="B155" s="96" t="s">
        <v>296</v>
      </c>
      <c r="C155" s="103" t="s">
        <v>35</v>
      </c>
      <c r="D155" s="87">
        <v>6</v>
      </c>
      <c r="E155" s="326"/>
      <c r="F155" s="327"/>
      <c r="G155" s="91"/>
      <c r="H155" s="91"/>
      <c r="I155" s="91"/>
      <c r="J155" s="296"/>
      <c r="K155" s="245"/>
    </row>
    <row r="156" spans="1:11" s="119" customFormat="1" ht="16.5" customHeight="1">
      <c r="A156" s="155" t="s">
        <v>441</v>
      </c>
      <c r="B156" s="96" t="s">
        <v>317</v>
      </c>
      <c r="C156" s="103" t="s">
        <v>35</v>
      </c>
      <c r="D156" s="87">
        <v>9</v>
      </c>
      <c r="E156" s="326"/>
      <c r="F156" s="327"/>
      <c r="G156" s="101"/>
      <c r="H156" s="91"/>
      <c r="I156" s="91"/>
      <c r="J156" s="296"/>
      <c r="K156" s="245"/>
    </row>
    <row r="157" spans="1:11" s="31" customFormat="1" ht="17.850000000000001" customHeight="1">
      <c r="A157" s="317" t="s">
        <v>592</v>
      </c>
      <c r="B157" s="318"/>
      <c r="C157" s="318"/>
      <c r="D157" s="318"/>
      <c r="E157" s="318"/>
      <c r="F157" s="318"/>
      <c r="G157" s="318"/>
      <c r="H157" s="319"/>
      <c r="I157" s="90"/>
      <c r="J157" s="299"/>
      <c r="K157" s="283"/>
    </row>
    <row r="158" spans="1:11" s="31" customFormat="1" ht="9" customHeight="1">
      <c r="A158" s="104"/>
      <c r="B158" s="122"/>
      <c r="C158" s="123"/>
      <c r="D158" s="124"/>
      <c r="E158" s="125"/>
      <c r="F158" s="123"/>
      <c r="G158" s="126"/>
      <c r="H158" s="85"/>
      <c r="I158" s="85"/>
      <c r="J158" s="299"/>
      <c r="K158" s="283"/>
    </row>
  </sheetData>
  <mergeCells count="33">
    <mergeCell ref="E156:F156"/>
    <mergeCell ref="A157:H157"/>
    <mergeCell ref="H13:I13"/>
    <mergeCell ref="E18:F18"/>
    <mergeCell ref="E22:F22"/>
    <mergeCell ref="E123:F123"/>
    <mergeCell ref="E154:F154"/>
    <mergeCell ref="E155:F155"/>
    <mergeCell ref="B6:E6"/>
    <mergeCell ref="B7:E7"/>
    <mergeCell ref="A11:F12"/>
    <mergeCell ref="A13:A14"/>
    <mergeCell ref="B13:B14"/>
    <mergeCell ref="C13:C14"/>
    <mergeCell ref="D13:D14"/>
    <mergeCell ref="E13:E14"/>
    <mergeCell ref="F13:F14"/>
    <mergeCell ref="B3:E3"/>
    <mergeCell ref="F3:I3"/>
    <mergeCell ref="J3:M3"/>
    <mergeCell ref="N3:P3"/>
    <mergeCell ref="B4:E4"/>
    <mergeCell ref="F4:I4"/>
    <mergeCell ref="J4:M4"/>
    <mergeCell ref="N4:P4"/>
    <mergeCell ref="B1:E1"/>
    <mergeCell ref="F1:I1"/>
    <mergeCell ref="J1:M1"/>
    <mergeCell ref="N1:P1"/>
    <mergeCell ref="B2:E2"/>
    <mergeCell ref="F2:I2"/>
    <mergeCell ref="J2:M2"/>
    <mergeCell ref="N2:P2"/>
  </mergeCells>
  <printOptions horizontalCentered="1"/>
  <pageMargins left="0.70866141732283472" right="0.31496062992125984" top="0.78740157480314965" bottom="0.59055118110236227" header="0.31496062992125984" footer="0.31496062992125984"/>
  <pageSetup paperSize="9" scale="80" orientation="portrait" horizontalDpi="0" verticalDpi="0" r:id="rId1"/>
  <headerFooter>
    <oddFooter>&amp;C&amp;P / &amp;N</oddFooter>
  </headerFooter>
  <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I58"/>
  <sheetViews>
    <sheetView topLeftCell="A40" zoomScale="150" zoomScaleNormal="150" workbookViewId="0">
      <selection activeCell="AJ40" sqref="AJ1:AJ1048576"/>
    </sheetView>
  </sheetViews>
  <sheetFormatPr defaultColWidth="11.5703125" defaultRowHeight="12.75"/>
  <cols>
    <col min="1" max="1" width="6.28515625" style="1" customWidth="1"/>
    <col min="2" max="2" width="21" style="1" customWidth="1"/>
    <col min="3" max="3" width="7.7109375" style="1" customWidth="1"/>
    <col min="4" max="33" width="1.7109375" style="1" customWidth="1"/>
    <col min="34" max="34" width="10.85546875" style="1" customWidth="1"/>
    <col min="35" max="16384" width="11.5703125" style="1"/>
  </cols>
  <sheetData>
    <row r="1" spans="1:34" ht="12.75" customHeight="1">
      <c r="A1" s="244"/>
      <c r="B1" s="244"/>
      <c r="C1" s="351" t="s">
        <v>0</v>
      </c>
      <c r="D1" s="351"/>
      <c r="E1" s="351"/>
      <c r="F1" s="351"/>
      <c r="G1" s="351"/>
      <c r="H1" s="351"/>
      <c r="I1" s="351"/>
      <c r="J1" s="351"/>
      <c r="K1" s="351"/>
      <c r="L1" s="351"/>
      <c r="M1" s="351"/>
      <c r="N1" s="351"/>
      <c r="O1" s="351"/>
      <c r="P1" s="351"/>
      <c r="Q1" s="351"/>
      <c r="R1" s="351"/>
      <c r="S1" s="351"/>
      <c r="T1" s="351"/>
      <c r="U1" s="351"/>
      <c r="V1" s="351"/>
      <c r="W1" s="351"/>
      <c r="X1" s="351"/>
      <c r="Y1" s="351"/>
      <c r="Z1" s="351"/>
      <c r="AA1" s="351"/>
      <c r="AB1" s="351"/>
      <c r="AC1" s="351"/>
      <c r="AD1" s="351"/>
      <c r="AE1" s="351"/>
      <c r="AF1" s="351"/>
      <c r="AG1" s="351"/>
      <c r="AH1" s="351"/>
    </row>
    <row r="2" spans="1:34" ht="12.75" customHeight="1">
      <c r="A2" s="244"/>
      <c r="B2" s="244"/>
      <c r="C2" s="352" t="s">
        <v>1</v>
      </c>
      <c r="D2" s="352"/>
      <c r="E2" s="352"/>
      <c r="F2" s="352"/>
      <c r="G2" s="352"/>
      <c r="H2" s="352"/>
      <c r="I2" s="352"/>
      <c r="J2" s="352"/>
      <c r="K2" s="352"/>
      <c r="L2" s="352"/>
      <c r="M2" s="352"/>
      <c r="N2" s="352"/>
      <c r="O2" s="352"/>
      <c r="P2" s="352"/>
      <c r="Q2" s="352"/>
      <c r="R2" s="352"/>
      <c r="S2" s="352"/>
      <c r="T2" s="352"/>
      <c r="U2" s="352"/>
      <c r="V2" s="352"/>
      <c r="W2" s="352"/>
      <c r="X2" s="352"/>
      <c r="Y2" s="352"/>
      <c r="Z2" s="352"/>
      <c r="AA2" s="352"/>
      <c r="AB2" s="352"/>
      <c r="AC2" s="352"/>
      <c r="AD2" s="352"/>
      <c r="AE2" s="352"/>
      <c r="AF2" s="352"/>
      <c r="AG2" s="352"/>
      <c r="AH2" s="352"/>
    </row>
    <row r="3" spans="1:34" ht="12.75" customHeight="1">
      <c r="A3" s="244"/>
      <c r="B3" s="244"/>
      <c r="C3" s="353" t="s">
        <v>67</v>
      </c>
      <c r="D3" s="353"/>
      <c r="E3" s="353"/>
      <c r="F3" s="353"/>
      <c r="G3" s="353"/>
      <c r="H3" s="353"/>
      <c r="I3" s="353"/>
      <c r="J3" s="353"/>
      <c r="K3" s="353"/>
      <c r="L3" s="353"/>
      <c r="M3" s="353"/>
      <c r="N3" s="353"/>
      <c r="O3" s="353"/>
      <c r="P3" s="353"/>
      <c r="Q3" s="353"/>
      <c r="R3" s="353"/>
      <c r="S3" s="353"/>
      <c r="T3" s="353"/>
      <c r="U3" s="353"/>
      <c r="V3" s="353"/>
      <c r="W3" s="353"/>
      <c r="X3" s="353"/>
      <c r="Y3" s="353"/>
      <c r="Z3" s="353"/>
      <c r="AA3" s="353"/>
      <c r="AB3" s="353"/>
      <c r="AC3" s="353"/>
      <c r="AD3" s="353"/>
      <c r="AE3" s="353"/>
      <c r="AF3" s="353"/>
      <c r="AG3" s="353"/>
      <c r="AH3" s="353"/>
    </row>
    <row r="4" spans="1:34" ht="12.75" customHeight="1">
      <c r="A4" s="244"/>
      <c r="B4" s="244"/>
      <c r="C4" s="353" t="s">
        <v>569</v>
      </c>
      <c r="D4" s="353"/>
      <c r="E4" s="353"/>
      <c r="F4" s="353"/>
      <c r="G4" s="353"/>
      <c r="H4" s="353"/>
      <c r="I4" s="353"/>
      <c r="J4" s="353"/>
      <c r="K4" s="353"/>
      <c r="L4" s="353"/>
      <c r="M4" s="353"/>
      <c r="N4" s="353"/>
      <c r="O4" s="353"/>
      <c r="P4" s="353"/>
      <c r="Q4" s="353"/>
      <c r="R4" s="353"/>
      <c r="S4" s="353"/>
      <c r="T4" s="353"/>
      <c r="U4" s="353"/>
      <c r="V4" s="353"/>
      <c r="W4" s="353"/>
      <c r="X4" s="353"/>
      <c r="Y4" s="353"/>
      <c r="Z4" s="353"/>
      <c r="AA4" s="353"/>
      <c r="AB4" s="353"/>
      <c r="AC4" s="353"/>
      <c r="AD4" s="353"/>
      <c r="AE4" s="353"/>
      <c r="AF4" s="353"/>
      <c r="AG4" s="353"/>
      <c r="AH4" s="353"/>
    </row>
    <row r="5" spans="1:34" ht="12.75" customHeight="1">
      <c r="A5" s="244"/>
      <c r="B5" s="244"/>
      <c r="C5" s="280"/>
      <c r="D5" s="280"/>
      <c r="E5" s="280"/>
      <c r="F5" s="280"/>
      <c r="G5" s="280"/>
      <c r="H5" s="280"/>
      <c r="I5" s="280"/>
      <c r="J5" s="280"/>
      <c r="K5" s="280"/>
      <c r="L5" s="280"/>
      <c r="M5" s="280"/>
      <c r="N5" s="280"/>
      <c r="O5" s="280"/>
      <c r="P5" s="280"/>
      <c r="Q5" s="280"/>
      <c r="R5" s="280"/>
      <c r="S5" s="280"/>
      <c r="T5" s="280"/>
      <c r="U5" s="280"/>
      <c r="V5" s="280"/>
      <c r="W5" s="280"/>
      <c r="X5" s="280"/>
      <c r="Y5" s="280"/>
      <c r="Z5" s="280"/>
      <c r="AA5" s="280"/>
      <c r="AB5" s="280"/>
      <c r="AC5" s="280"/>
      <c r="AD5" s="280"/>
      <c r="AE5" s="280"/>
      <c r="AF5" s="280"/>
      <c r="AG5" s="280"/>
      <c r="AH5" s="280"/>
    </row>
    <row r="6" spans="1:34" ht="12.75" customHeight="1">
      <c r="A6" s="244"/>
      <c r="B6" s="244"/>
      <c r="C6" s="246"/>
      <c r="D6" s="246"/>
      <c r="E6" s="246"/>
      <c r="F6" s="246"/>
      <c r="G6" s="246"/>
      <c r="H6" s="246"/>
      <c r="I6" s="246"/>
      <c r="J6" s="246"/>
      <c r="K6" s="246"/>
      <c r="L6" s="246"/>
      <c r="M6" s="246"/>
      <c r="N6" s="246"/>
      <c r="O6" s="246"/>
      <c r="P6" s="246"/>
      <c r="Q6" s="246"/>
      <c r="R6" s="246"/>
      <c r="S6" s="246"/>
      <c r="T6" s="246"/>
      <c r="U6" s="246"/>
      <c r="V6" s="246"/>
      <c r="W6" s="246"/>
      <c r="X6" s="136" t="s">
        <v>585</v>
      </c>
      <c r="Y6" s="136"/>
      <c r="Z6" s="136"/>
      <c r="AA6" s="136"/>
      <c r="AB6" s="136"/>
      <c r="AC6" s="136"/>
      <c r="AD6" s="136"/>
      <c r="AE6" s="136"/>
      <c r="AF6" s="136"/>
      <c r="AG6" s="136"/>
      <c r="AH6" s="246"/>
    </row>
    <row r="7" spans="1:34" s="248" customFormat="1" ht="12.75" customHeight="1">
      <c r="A7" s="249" t="s">
        <v>130</v>
      </c>
      <c r="B7" s="249" t="str">
        <f>Estimativa_BETUME!$B$6</f>
        <v xml:space="preserve">REFORMA DA ÁREA DE CONVIVÊNCIA DAS CASAS DE BOMBAS </v>
      </c>
      <c r="C7" s="247"/>
      <c r="D7" s="247"/>
      <c r="E7" s="247"/>
      <c r="F7" s="247"/>
      <c r="G7" s="247"/>
      <c r="H7" s="247"/>
      <c r="I7" s="247"/>
      <c r="J7" s="247"/>
      <c r="K7" s="247"/>
      <c r="L7" s="247"/>
      <c r="M7" s="247"/>
      <c r="N7" s="247"/>
      <c r="O7" s="247"/>
      <c r="P7" s="247"/>
      <c r="Q7" s="247"/>
      <c r="R7" s="247"/>
      <c r="S7" s="247"/>
      <c r="T7" s="247"/>
      <c r="U7" s="247"/>
      <c r="V7" s="247"/>
      <c r="W7" s="247"/>
      <c r="X7" s="85" t="s">
        <v>339</v>
      </c>
      <c r="Y7" s="85"/>
      <c r="Z7" s="85"/>
      <c r="AA7" s="85"/>
      <c r="AB7" s="85"/>
      <c r="AC7" s="85"/>
      <c r="AD7" s="85"/>
      <c r="AE7" s="85"/>
      <c r="AF7" s="85"/>
      <c r="AG7" s="85"/>
      <c r="AH7" s="247"/>
    </row>
    <row r="8" spans="1:34" s="248" customFormat="1" ht="12.75" customHeight="1">
      <c r="A8" s="249" t="s">
        <v>131</v>
      </c>
      <c r="B8" s="249" t="str">
        <f>Estimativa_BETUME!B7</f>
        <v>PERÍMETRO IRRIGADO DE BETUME / SE</v>
      </c>
      <c r="C8" s="247"/>
      <c r="D8" s="247"/>
      <c r="E8" s="247"/>
      <c r="F8" s="247"/>
      <c r="G8" s="247"/>
      <c r="H8" s="247"/>
      <c r="I8" s="247"/>
      <c r="J8" s="247"/>
      <c r="K8" s="247"/>
      <c r="L8" s="247"/>
      <c r="M8" s="247"/>
      <c r="N8" s="247"/>
      <c r="O8" s="247"/>
      <c r="P8" s="247"/>
      <c r="Q8" s="247"/>
      <c r="R8" s="247"/>
      <c r="S8" s="247"/>
      <c r="T8" s="247"/>
      <c r="U8" s="247"/>
      <c r="V8" s="247"/>
      <c r="W8" s="247"/>
      <c r="X8" s="85" t="s">
        <v>586</v>
      </c>
      <c r="Y8" s="85"/>
      <c r="Z8" s="85"/>
      <c r="AA8" s="85"/>
      <c r="AB8" s="85"/>
      <c r="AC8" s="85"/>
      <c r="AD8" s="85"/>
      <c r="AE8" s="85"/>
      <c r="AF8" s="85"/>
      <c r="AG8" s="85"/>
      <c r="AH8" s="247"/>
    </row>
    <row r="9" spans="1:34" s="248" customFormat="1" ht="12.75" customHeight="1">
      <c r="A9" s="249" t="s">
        <v>568</v>
      </c>
      <c r="B9" s="249" t="str">
        <f>Estimativa_BETUME!B8</f>
        <v>MARÇO / 2016</v>
      </c>
      <c r="C9" s="247"/>
      <c r="D9" s="247"/>
      <c r="E9" s="247"/>
      <c r="F9" s="247"/>
      <c r="G9" s="247"/>
      <c r="H9" s="247"/>
      <c r="I9" s="247"/>
      <c r="J9" s="247"/>
      <c r="K9" s="247"/>
      <c r="L9" s="247"/>
      <c r="M9" s="247"/>
      <c r="N9" s="247"/>
      <c r="O9" s="247"/>
      <c r="P9" s="247"/>
      <c r="Q9" s="247"/>
      <c r="R9" s="247"/>
      <c r="S9" s="247"/>
      <c r="T9" s="247"/>
      <c r="U9" s="247"/>
      <c r="V9" s="247"/>
      <c r="W9" s="247"/>
      <c r="AH9" s="247"/>
    </row>
    <row r="10" spans="1:34" s="248" customFormat="1" ht="12.75" customHeight="1">
      <c r="A10" s="249"/>
      <c r="B10" s="249"/>
      <c r="C10" s="247"/>
      <c r="D10" s="247"/>
      <c r="E10" s="247"/>
      <c r="F10" s="247"/>
      <c r="G10" s="247"/>
      <c r="H10" s="247"/>
      <c r="I10" s="247"/>
      <c r="J10" s="247"/>
      <c r="K10" s="247"/>
      <c r="L10" s="247"/>
      <c r="M10" s="247"/>
      <c r="N10" s="247"/>
      <c r="O10" s="247"/>
      <c r="P10" s="247"/>
      <c r="Q10" s="247"/>
      <c r="R10" s="247"/>
      <c r="S10" s="247"/>
      <c r="T10" s="247"/>
      <c r="U10" s="247"/>
      <c r="V10" s="247"/>
      <c r="W10" s="247"/>
      <c r="AH10" s="247"/>
    </row>
    <row r="11" spans="1:34" ht="12.75" customHeight="1">
      <c r="A11" s="244"/>
      <c r="B11" s="244"/>
      <c r="C11" s="246"/>
      <c r="D11" s="246"/>
      <c r="E11" s="246"/>
      <c r="F11" s="246"/>
      <c r="G11" s="246"/>
      <c r="H11" s="246"/>
      <c r="I11" s="246"/>
      <c r="J11" s="246"/>
      <c r="K11" s="246"/>
      <c r="L11" s="246"/>
      <c r="M11" s="246"/>
      <c r="N11" s="246"/>
      <c r="O11" s="246"/>
      <c r="P11" s="246"/>
      <c r="Q11" s="246"/>
      <c r="R11" s="246"/>
      <c r="S11" s="246"/>
      <c r="T11" s="246"/>
      <c r="U11" s="246"/>
      <c r="V11" s="246"/>
      <c r="W11" s="246"/>
      <c r="X11" s="246"/>
      <c r="Y11" s="246"/>
      <c r="Z11" s="246"/>
      <c r="AA11" s="246"/>
      <c r="AB11" s="246"/>
      <c r="AC11" s="246"/>
      <c r="AD11" s="246"/>
      <c r="AE11" s="246"/>
      <c r="AF11" s="246"/>
      <c r="AG11" s="246"/>
      <c r="AH11" s="246"/>
    </row>
    <row r="12" spans="1:34" ht="18.75" customHeight="1">
      <c r="A12" s="330" t="s">
        <v>640</v>
      </c>
      <c r="B12" s="330"/>
      <c r="C12" s="330"/>
      <c r="D12" s="330"/>
      <c r="E12" s="330"/>
      <c r="F12" s="330"/>
      <c r="G12" s="330"/>
      <c r="H12" s="330"/>
      <c r="I12" s="330"/>
      <c r="J12" s="330"/>
      <c r="K12" s="330"/>
      <c r="L12" s="330"/>
      <c r="M12" s="330"/>
      <c r="N12" s="330"/>
      <c r="O12" s="330"/>
      <c r="P12" s="330"/>
      <c r="Q12" s="330"/>
      <c r="R12" s="330"/>
      <c r="S12" s="330"/>
      <c r="T12" s="330"/>
      <c r="U12" s="330"/>
      <c r="V12" s="330"/>
      <c r="W12" s="330"/>
      <c r="X12" s="330"/>
      <c r="Y12" s="330"/>
      <c r="Z12" s="330"/>
      <c r="AA12" s="330"/>
      <c r="AB12" s="330"/>
      <c r="AC12" s="330"/>
      <c r="AD12" s="330"/>
      <c r="AE12" s="330"/>
      <c r="AF12" s="330"/>
      <c r="AG12" s="330"/>
      <c r="AH12" s="330"/>
    </row>
    <row r="13" spans="1:34" ht="12.75" customHeight="1">
      <c r="A13" s="250"/>
      <c r="B13" s="251"/>
      <c r="C13" s="251"/>
      <c r="D13" s="251"/>
      <c r="E13" s="251"/>
      <c r="F13" s="251"/>
      <c r="G13" s="251"/>
      <c r="H13" s="251"/>
      <c r="I13" s="251"/>
      <c r="J13" s="251"/>
      <c r="K13" s="251"/>
      <c r="L13" s="251"/>
      <c r="M13" s="252"/>
      <c r="N13" s="252"/>
      <c r="O13" s="252"/>
      <c r="P13" s="252"/>
      <c r="Q13" s="252"/>
      <c r="R13" s="252"/>
      <c r="S13" s="252"/>
      <c r="T13" s="252"/>
      <c r="U13" s="252"/>
      <c r="V13" s="252"/>
      <c r="W13" s="252"/>
      <c r="X13" s="252"/>
      <c r="Y13" s="252"/>
      <c r="Z13" s="252"/>
      <c r="AA13" s="252"/>
      <c r="AB13" s="252"/>
      <c r="AC13" s="252"/>
      <c r="AD13" s="252"/>
      <c r="AE13" s="252"/>
      <c r="AF13" s="252"/>
      <c r="AG13" s="252"/>
      <c r="AH13" s="251"/>
    </row>
    <row r="14" spans="1:34" ht="12.75" customHeight="1">
      <c r="A14" s="349" t="s">
        <v>2</v>
      </c>
      <c r="B14" s="349" t="s">
        <v>8</v>
      </c>
      <c r="C14" s="354" t="s">
        <v>9</v>
      </c>
      <c r="D14" s="341" t="s">
        <v>10</v>
      </c>
      <c r="E14" s="341"/>
      <c r="F14" s="341"/>
      <c r="G14" s="341"/>
      <c r="H14" s="341"/>
      <c r="I14" s="341"/>
      <c r="J14" s="341"/>
      <c r="K14" s="341"/>
      <c r="L14" s="341"/>
      <c r="M14" s="341"/>
      <c r="N14" s="341"/>
      <c r="O14" s="341"/>
      <c r="P14" s="341"/>
      <c r="Q14" s="341"/>
      <c r="R14" s="341"/>
      <c r="S14" s="341"/>
      <c r="T14" s="341"/>
      <c r="U14" s="341"/>
      <c r="V14" s="341"/>
      <c r="W14" s="341"/>
      <c r="X14" s="341"/>
      <c r="Y14" s="341"/>
      <c r="Z14" s="341"/>
      <c r="AA14" s="341"/>
      <c r="AB14" s="341"/>
      <c r="AC14" s="341"/>
      <c r="AD14" s="341"/>
      <c r="AE14" s="341"/>
      <c r="AF14" s="341"/>
      <c r="AG14" s="341"/>
      <c r="AH14" s="328" t="s">
        <v>11</v>
      </c>
    </row>
    <row r="15" spans="1:34" ht="12.75" customHeight="1">
      <c r="A15" s="349"/>
      <c r="B15" s="349"/>
      <c r="C15" s="354"/>
      <c r="D15" s="350" t="s">
        <v>565</v>
      </c>
      <c r="E15" s="350"/>
      <c r="F15" s="350"/>
      <c r="G15" s="350"/>
      <c r="H15" s="350"/>
      <c r="I15" s="350"/>
      <c r="J15" s="350"/>
      <c r="K15" s="350"/>
      <c r="L15" s="350"/>
      <c r="M15" s="350"/>
      <c r="N15" s="350" t="s">
        <v>566</v>
      </c>
      <c r="O15" s="350"/>
      <c r="P15" s="350"/>
      <c r="Q15" s="350"/>
      <c r="R15" s="350"/>
      <c r="S15" s="350"/>
      <c r="T15" s="350"/>
      <c r="U15" s="350"/>
      <c r="V15" s="350"/>
      <c r="W15" s="350"/>
      <c r="X15" s="350" t="s">
        <v>567</v>
      </c>
      <c r="Y15" s="350"/>
      <c r="Z15" s="350"/>
      <c r="AA15" s="350"/>
      <c r="AB15" s="350"/>
      <c r="AC15" s="350"/>
      <c r="AD15" s="350"/>
      <c r="AE15" s="350"/>
      <c r="AF15" s="350"/>
      <c r="AG15" s="350"/>
      <c r="AH15" s="329"/>
    </row>
    <row r="16" spans="1:34" ht="12.75" customHeight="1">
      <c r="A16" s="341" t="str">
        <f>Estimativa_BETUME!A16</f>
        <v>1.1</v>
      </c>
      <c r="B16" s="342" t="str">
        <f>Estimativa_BETUME!B16</f>
        <v xml:space="preserve">SERVIÇOS PRELIMINARES </v>
      </c>
      <c r="C16" s="331">
        <f>D16+N16+X16</f>
        <v>1</v>
      </c>
      <c r="D16" s="331">
        <v>0.5</v>
      </c>
      <c r="E16" s="331"/>
      <c r="F16" s="331"/>
      <c r="G16" s="331"/>
      <c r="H16" s="331"/>
      <c r="I16" s="331"/>
      <c r="J16" s="331"/>
      <c r="K16" s="331"/>
      <c r="L16" s="331"/>
      <c r="M16" s="331"/>
      <c r="N16" s="331">
        <v>0.25</v>
      </c>
      <c r="O16" s="331"/>
      <c r="P16" s="331"/>
      <c r="Q16" s="331"/>
      <c r="R16" s="331"/>
      <c r="S16" s="331"/>
      <c r="T16" s="331"/>
      <c r="U16" s="331"/>
      <c r="V16" s="331"/>
      <c r="W16" s="331"/>
      <c r="X16" s="331">
        <v>0.25</v>
      </c>
      <c r="Y16" s="331"/>
      <c r="Z16" s="331"/>
      <c r="AA16" s="331"/>
      <c r="AB16" s="331"/>
      <c r="AC16" s="331"/>
      <c r="AD16" s="331"/>
      <c r="AE16" s="331"/>
      <c r="AF16" s="331"/>
      <c r="AG16" s="331"/>
      <c r="AH16" s="340">
        <f>Estimativa_BETUME!I16</f>
        <v>52456.310000000005</v>
      </c>
    </row>
    <row r="17" spans="1:35" ht="6" customHeight="1">
      <c r="A17" s="341"/>
      <c r="B17" s="342"/>
      <c r="C17" s="331"/>
      <c r="D17" s="255"/>
      <c r="E17" s="256"/>
      <c r="F17" s="256"/>
      <c r="G17" s="256"/>
      <c r="H17" s="256"/>
      <c r="I17" s="256"/>
      <c r="J17" s="256"/>
      <c r="K17" s="256"/>
      <c r="L17" s="256"/>
      <c r="M17" s="257"/>
      <c r="N17" s="255"/>
      <c r="O17" s="256"/>
      <c r="P17" s="256"/>
      <c r="Q17" s="256"/>
      <c r="R17" s="256"/>
      <c r="S17" s="256"/>
      <c r="T17" s="256"/>
      <c r="U17" s="256"/>
      <c r="V17" s="256"/>
      <c r="W17" s="257"/>
      <c r="X17" s="255"/>
      <c r="Y17" s="256"/>
      <c r="Z17" s="256"/>
      <c r="AA17" s="256"/>
      <c r="AB17" s="256"/>
      <c r="AC17" s="256"/>
      <c r="AD17" s="256"/>
      <c r="AE17" s="256"/>
      <c r="AF17" s="256"/>
      <c r="AG17" s="256"/>
      <c r="AH17" s="340"/>
    </row>
    <row r="18" spans="1:35" ht="12.75" customHeight="1">
      <c r="A18" s="341"/>
      <c r="B18" s="342"/>
      <c r="C18" s="331"/>
      <c r="D18" s="339">
        <f>D16*AH16</f>
        <v>26228.155000000002</v>
      </c>
      <c r="E18" s="339"/>
      <c r="F18" s="339"/>
      <c r="G18" s="339"/>
      <c r="H18" s="339"/>
      <c r="I18" s="339"/>
      <c r="J18" s="339"/>
      <c r="K18" s="339"/>
      <c r="L18" s="339"/>
      <c r="M18" s="339"/>
      <c r="N18" s="339">
        <f>N16*AH16</f>
        <v>13114.077500000001</v>
      </c>
      <c r="O18" s="339"/>
      <c r="P18" s="339"/>
      <c r="Q18" s="339"/>
      <c r="R18" s="339"/>
      <c r="S18" s="339"/>
      <c r="T18" s="339"/>
      <c r="U18" s="339"/>
      <c r="V18" s="339"/>
      <c r="W18" s="339"/>
      <c r="X18" s="339">
        <f>X16*AH16</f>
        <v>13114.077500000001</v>
      </c>
      <c r="Y18" s="339"/>
      <c r="Z18" s="339"/>
      <c r="AA18" s="339"/>
      <c r="AB18" s="339"/>
      <c r="AC18" s="339"/>
      <c r="AD18" s="339"/>
      <c r="AE18" s="339"/>
      <c r="AF18" s="339"/>
      <c r="AG18" s="339"/>
      <c r="AH18" s="340"/>
    </row>
    <row r="19" spans="1:35" ht="12.75" customHeight="1">
      <c r="A19" s="341" t="str">
        <f>Estimativa_BETUME!A39</f>
        <v>1.2</v>
      </c>
      <c r="B19" s="342" t="str">
        <f>Estimativa_BETUME!B39</f>
        <v>FUNDAÇÃO/ESTRUTURA</v>
      </c>
      <c r="C19" s="331">
        <f>D19+N19+X19</f>
        <v>1</v>
      </c>
      <c r="D19" s="331">
        <v>0.45</v>
      </c>
      <c r="E19" s="331"/>
      <c r="F19" s="331"/>
      <c r="G19" s="331"/>
      <c r="H19" s="331"/>
      <c r="I19" s="331"/>
      <c r="J19" s="331"/>
      <c r="K19" s="331"/>
      <c r="L19" s="331"/>
      <c r="M19" s="331"/>
      <c r="N19" s="331">
        <v>0.55000000000000004</v>
      </c>
      <c r="O19" s="331"/>
      <c r="P19" s="331"/>
      <c r="Q19" s="331"/>
      <c r="R19" s="331"/>
      <c r="S19" s="331"/>
      <c r="T19" s="331"/>
      <c r="U19" s="331"/>
      <c r="V19" s="331"/>
      <c r="W19" s="331"/>
      <c r="X19" s="331"/>
      <c r="Y19" s="331"/>
      <c r="Z19" s="331"/>
      <c r="AA19" s="331"/>
      <c r="AB19" s="331"/>
      <c r="AC19" s="331"/>
      <c r="AD19" s="331"/>
      <c r="AE19" s="331"/>
      <c r="AF19" s="331"/>
      <c r="AG19" s="331"/>
      <c r="AH19" s="340">
        <f>Estimativa_BETUME!I39</f>
        <v>8251.4399999999987</v>
      </c>
    </row>
    <row r="20" spans="1:35" ht="6" customHeight="1">
      <c r="A20" s="341"/>
      <c r="B20" s="342"/>
      <c r="C20" s="331"/>
      <c r="D20" s="260"/>
      <c r="E20" s="256"/>
      <c r="F20" s="256"/>
      <c r="G20" s="256"/>
      <c r="H20" s="256"/>
      <c r="I20" s="256"/>
      <c r="J20" s="256"/>
      <c r="K20" s="256"/>
      <c r="L20" s="256"/>
      <c r="M20" s="257"/>
      <c r="N20" s="255"/>
      <c r="O20" s="256"/>
      <c r="P20" s="256"/>
      <c r="Q20" s="256"/>
      <c r="R20" s="256"/>
      <c r="S20" s="256"/>
      <c r="T20" s="256"/>
      <c r="U20" s="256"/>
      <c r="V20" s="256"/>
      <c r="W20" s="257"/>
      <c r="X20" s="259"/>
      <c r="Y20" s="259"/>
      <c r="Z20" s="259"/>
      <c r="AA20" s="259"/>
      <c r="AB20" s="259"/>
      <c r="AC20" s="259"/>
      <c r="AD20" s="259"/>
      <c r="AE20" s="259"/>
      <c r="AF20" s="259"/>
      <c r="AG20" s="259"/>
      <c r="AH20" s="340"/>
    </row>
    <row r="21" spans="1:35" ht="12.75" customHeight="1">
      <c r="A21" s="341"/>
      <c r="B21" s="342"/>
      <c r="C21" s="331"/>
      <c r="D21" s="339">
        <f>D19*AH19</f>
        <v>3713.1479999999997</v>
      </c>
      <c r="E21" s="339"/>
      <c r="F21" s="339"/>
      <c r="G21" s="339"/>
      <c r="H21" s="339"/>
      <c r="I21" s="339"/>
      <c r="J21" s="339"/>
      <c r="K21" s="339"/>
      <c r="L21" s="339"/>
      <c r="M21" s="339"/>
      <c r="N21" s="339">
        <f>N19*AH19</f>
        <v>4538.2919999999995</v>
      </c>
      <c r="O21" s="339"/>
      <c r="P21" s="339"/>
      <c r="Q21" s="339"/>
      <c r="R21" s="339"/>
      <c r="S21" s="339"/>
      <c r="T21" s="339"/>
      <c r="U21" s="339"/>
      <c r="V21" s="339"/>
      <c r="W21" s="339"/>
      <c r="X21" s="339">
        <f>X19*AH19</f>
        <v>0</v>
      </c>
      <c r="Y21" s="339"/>
      <c r="Z21" s="339"/>
      <c r="AA21" s="339"/>
      <c r="AB21" s="339"/>
      <c r="AC21" s="339"/>
      <c r="AD21" s="339"/>
      <c r="AE21" s="339"/>
      <c r="AF21" s="339"/>
      <c r="AG21" s="339"/>
      <c r="AH21" s="340"/>
    </row>
    <row r="22" spans="1:35" ht="12.75" customHeight="1">
      <c r="A22" s="341" t="str">
        <f>Estimativa_BETUME!A48</f>
        <v>1.3</v>
      </c>
      <c r="B22" s="342" t="str">
        <f>Estimativa_BETUME!B48</f>
        <v>ALVENARIA DE ELEVAÇÃO</v>
      </c>
      <c r="C22" s="331">
        <f>D22+N22+X22</f>
        <v>1</v>
      </c>
      <c r="D22" s="331">
        <v>0.4</v>
      </c>
      <c r="E22" s="331"/>
      <c r="F22" s="331"/>
      <c r="G22" s="331"/>
      <c r="H22" s="331"/>
      <c r="I22" s="331"/>
      <c r="J22" s="331"/>
      <c r="K22" s="331"/>
      <c r="L22" s="331"/>
      <c r="M22" s="331"/>
      <c r="N22" s="331">
        <v>0.6</v>
      </c>
      <c r="O22" s="331"/>
      <c r="P22" s="331"/>
      <c r="Q22" s="331"/>
      <c r="R22" s="331"/>
      <c r="S22" s="331"/>
      <c r="T22" s="331"/>
      <c r="U22" s="331"/>
      <c r="V22" s="331"/>
      <c r="W22" s="331"/>
      <c r="X22" s="331"/>
      <c r="Y22" s="331"/>
      <c r="Z22" s="331"/>
      <c r="AA22" s="331"/>
      <c r="AB22" s="331"/>
      <c r="AC22" s="331"/>
      <c r="AD22" s="331"/>
      <c r="AE22" s="331"/>
      <c r="AF22" s="331"/>
      <c r="AG22" s="331"/>
      <c r="AH22" s="340">
        <f>Estimativa_BETUME!I48</f>
        <v>4622.63</v>
      </c>
      <c r="AI22" s="1">
        <f>17/20</f>
        <v>0.85</v>
      </c>
    </row>
    <row r="23" spans="1:35" ht="6" customHeight="1">
      <c r="A23" s="341"/>
      <c r="B23" s="342"/>
      <c r="C23" s="331"/>
      <c r="D23" s="259"/>
      <c r="E23" s="259"/>
      <c r="F23" s="256"/>
      <c r="G23" s="256"/>
      <c r="H23" s="256"/>
      <c r="I23" s="256"/>
      <c r="J23" s="256"/>
      <c r="K23" s="256"/>
      <c r="L23" s="256"/>
      <c r="M23" s="257"/>
      <c r="N23" s="255"/>
      <c r="O23" s="256"/>
      <c r="P23" s="256"/>
      <c r="Q23" s="256"/>
      <c r="R23" s="256"/>
      <c r="S23" s="256"/>
      <c r="T23" s="256"/>
      <c r="U23" s="256"/>
      <c r="V23" s="256"/>
      <c r="W23" s="257"/>
      <c r="X23" s="259"/>
      <c r="Y23" s="259"/>
      <c r="Z23" s="259"/>
      <c r="AA23" s="259"/>
      <c r="AB23" s="259"/>
      <c r="AC23" s="259"/>
      <c r="AD23" s="259"/>
      <c r="AE23" s="259"/>
      <c r="AF23" s="259"/>
      <c r="AG23" s="259"/>
      <c r="AH23" s="340"/>
    </row>
    <row r="24" spans="1:35" ht="12.75" customHeight="1">
      <c r="A24" s="341"/>
      <c r="B24" s="342"/>
      <c r="C24" s="331"/>
      <c r="D24" s="339">
        <f>D22*AH22</f>
        <v>1849.0520000000001</v>
      </c>
      <c r="E24" s="339"/>
      <c r="F24" s="339"/>
      <c r="G24" s="339"/>
      <c r="H24" s="339"/>
      <c r="I24" s="339"/>
      <c r="J24" s="339"/>
      <c r="K24" s="339"/>
      <c r="L24" s="339"/>
      <c r="M24" s="339"/>
      <c r="N24" s="339">
        <f>N22*AH22</f>
        <v>2773.578</v>
      </c>
      <c r="O24" s="339"/>
      <c r="P24" s="339"/>
      <c r="Q24" s="339"/>
      <c r="R24" s="339"/>
      <c r="S24" s="339"/>
      <c r="T24" s="339"/>
      <c r="U24" s="339"/>
      <c r="V24" s="339"/>
      <c r="W24" s="339"/>
      <c r="X24" s="339">
        <f>X22*AH22</f>
        <v>0</v>
      </c>
      <c r="Y24" s="339"/>
      <c r="Z24" s="339"/>
      <c r="AA24" s="339"/>
      <c r="AB24" s="339"/>
      <c r="AC24" s="339"/>
      <c r="AD24" s="339"/>
      <c r="AE24" s="339"/>
      <c r="AF24" s="339"/>
      <c r="AG24" s="339"/>
      <c r="AH24" s="340"/>
    </row>
    <row r="25" spans="1:35" ht="12.75" customHeight="1">
      <c r="A25" s="341" t="str">
        <f>Estimativa_BETUME!A54</f>
        <v>1.4</v>
      </c>
      <c r="B25" s="342" t="str">
        <f>Estimativa_BETUME!B54</f>
        <v>REVESTIMENTO</v>
      </c>
      <c r="C25" s="331">
        <f>D25+N25+X25</f>
        <v>1</v>
      </c>
      <c r="D25" s="331">
        <v>0.4</v>
      </c>
      <c r="E25" s="331"/>
      <c r="F25" s="331"/>
      <c r="G25" s="331"/>
      <c r="H25" s="331"/>
      <c r="I25" s="331"/>
      <c r="J25" s="331"/>
      <c r="K25" s="331"/>
      <c r="L25" s="331"/>
      <c r="M25" s="331"/>
      <c r="N25" s="331">
        <v>0.6</v>
      </c>
      <c r="O25" s="331"/>
      <c r="P25" s="331"/>
      <c r="Q25" s="331"/>
      <c r="R25" s="331"/>
      <c r="S25" s="331"/>
      <c r="T25" s="331"/>
      <c r="U25" s="331"/>
      <c r="V25" s="331"/>
      <c r="W25" s="331"/>
      <c r="X25" s="331"/>
      <c r="Y25" s="331"/>
      <c r="Z25" s="331"/>
      <c r="AA25" s="331"/>
      <c r="AB25" s="331"/>
      <c r="AC25" s="331"/>
      <c r="AD25" s="331"/>
      <c r="AE25" s="331"/>
      <c r="AF25" s="331"/>
      <c r="AG25" s="331"/>
      <c r="AH25" s="340">
        <f>Estimativa_BETUME!I54</f>
        <v>11268.44</v>
      </c>
    </row>
    <row r="26" spans="1:35" ht="6" customHeight="1">
      <c r="A26" s="341"/>
      <c r="B26" s="342"/>
      <c r="C26" s="331"/>
      <c r="D26" s="259"/>
      <c r="E26" s="259"/>
      <c r="F26" s="259"/>
      <c r="G26" s="259"/>
      <c r="H26" s="256"/>
      <c r="I26" s="256"/>
      <c r="J26" s="256"/>
      <c r="K26" s="256"/>
      <c r="L26" s="256"/>
      <c r="M26" s="257"/>
      <c r="N26" s="255"/>
      <c r="O26" s="256"/>
      <c r="P26" s="256"/>
      <c r="Q26" s="256"/>
      <c r="R26" s="256"/>
      <c r="S26" s="256"/>
      <c r="T26" s="256"/>
      <c r="U26" s="256"/>
      <c r="V26" s="256"/>
      <c r="W26" s="257"/>
      <c r="X26" s="259"/>
      <c r="Y26" s="259"/>
      <c r="Z26" s="259"/>
      <c r="AA26" s="259"/>
      <c r="AB26" s="259"/>
      <c r="AC26" s="259"/>
      <c r="AD26" s="259"/>
      <c r="AE26" s="259"/>
      <c r="AF26" s="259"/>
      <c r="AG26" s="259"/>
      <c r="AH26" s="340"/>
    </row>
    <row r="27" spans="1:35" ht="12.75" customHeight="1">
      <c r="A27" s="341"/>
      <c r="B27" s="342"/>
      <c r="C27" s="331"/>
      <c r="D27" s="339">
        <f>D25*AH25</f>
        <v>4507.3760000000002</v>
      </c>
      <c r="E27" s="339"/>
      <c r="F27" s="339"/>
      <c r="G27" s="339"/>
      <c r="H27" s="339"/>
      <c r="I27" s="339"/>
      <c r="J27" s="339"/>
      <c r="K27" s="339"/>
      <c r="L27" s="339"/>
      <c r="M27" s="339"/>
      <c r="N27" s="339">
        <f>N25*AH25</f>
        <v>6761.0640000000003</v>
      </c>
      <c r="O27" s="339"/>
      <c r="P27" s="339"/>
      <c r="Q27" s="339"/>
      <c r="R27" s="339"/>
      <c r="S27" s="339"/>
      <c r="T27" s="339"/>
      <c r="U27" s="339"/>
      <c r="V27" s="339"/>
      <c r="W27" s="339"/>
      <c r="X27" s="339">
        <f>X25*AH25</f>
        <v>0</v>
      </c>
      <c r="Y27" s="339"/>
      <c r="Z27" s="339"/>
      <c r="AA27" s="339"/>
      <c r="AB27" s="339"/>
      <c r="AC27" s="339"/>
      <c r="AD27" s="339"/>
      <c r="AE27" s="339"/>
      <c r="AF27" s="339"/>
      <c r="AG27" s="339"/>
      <c r="AH27" s="340"/>
    </row>
    <row r="28" spans="1:35" ht="12.75" customHeight="1">
      <c r="A28" s="341" t="str">
        <f>Estimativa_BETUME!A59</f>
        <v>1.5</v>
      </c>
      <c r="B28" s="342" t="str">
        <f>Estimativa_BETUME!B59</f>
        <v>PAVIMENTAÇÃO</v>
      </c>
      <c r="C28" s="331">
        <f>D28+N28+X28</f>
        <v>1</v>
      </c>
      <c r="D28" s="331">
        <v>0.3</v>
      </c>
      <c r="E28" s="331"/>
      <c r="F28" s="331"/>
      <c r="G28" s="331"/>
      <c r="H28" s="331"/>
      <c r="I28" s="331"/>
      <c r="J28" s="331"/>
      <c r="K28" s="331"/>
      <c r="L28" s="331"/>
      <c r="M28" s="331"/>
      <c r="N28" s="331">
        <v>0.5</v>
      </c>
      <c r="O28" s="331"/>
      <c r="P28" s="331"/>
      <c r="Q28" s="331"/>
      <c r="R28" s="331"/>
      <c r="S28" s="331"/>
      <c r="T28" s="331"/>
      <c r="U28" s="331"/>
      <c r="V28" s="331"/>
      <c r="W28" s="331"/>
      <c r="X28" s="331">
        <v>0.2</v>
      </c>
      <c r="Y28" s="331"/>
      <c r="Z28" s="331"/>
      <c r="AA28" s="331"/>
      <c r="AB28" s="331"/>
      <c r="AC28" s="331"/>
      <c r="AD28" s="331"/>
      <c r="AE28" s="331"/>
      <c r="AF28" s="331"/>
      <c r="AG28" s="331"/>
      <c r="AH28" s="340">
        <f>Estimativa_BETUME!I59</f>
        <v>22244.460000000003</v>
      </c>
    </row>
    <row r="29" spans="1:35" ht="6" customHeight="1">
      <c r="A29" s="341"/>
      <c r="B29" s="342"/>
      <c r="C29" s="331"/>
      <c r="D29" s="258"/>
      <c r="E29" s="259"/>
      <c r="F29" s="259"/>
      <c r="G29" s="259"/>
      <c r="H29" s="259"/>
      <c r="I29" s="256"/>
      <c r="J29" s="256"/>
      <c r="K29" s="256"/>
      <c r="L29" s="256"/>
      <c r="M29" s="257"/>
      <c r="N29" s="255"/>
      <c r="O29" s="256"/>
      <c r="P29" s="256"/>
      <c r="Q29" s="256"/>
      <c r="R29" s="256"/>
      <c r="S29" s="256"/>
      <c r="T29" s="256"/>
      <c r="U29" s="256"/>
      <c r="V29" s="256"/>
      <c r="W29" s="257"/>
      <c r="X29" s="255"/>
      <c r="Y29" s="256"/>
      <c r="Z29" s="256"/>
      <c r="AA29" s="259"/>
      <c r="AB29" s="259"/>
      <c r="AC29" s="259"/>
      <c r="AD29" s="259"/>
      <c r="AE29" s="259"/>
      <c r="AF29" s="259"/>
      <c r="AG29" s="259"/>
      <c r="AH29" s="340"/>
    </row>
    <row r="30" spans="1:35" ht="12.75" customHeight="1">
      <c r="A30" s="341"/>
      <c r="B30" s="342"/>
      <c r="C30" s="331"/>
      <c r="D30" s="339">
        <f>D28*AH28</f>
        <v>6673.3380000000006</v>
      </c>
      <c r="E30" s="339"/>
      <c r="F30" s="339"/>
      <c r="G30" s="339"/>
      <c r="H30" s="339"/>
      <c r="I30" s="339"/>
      <c r="J30" s="339"/>
      <c r="K30" s="339"/>
      <c r="L30" s="339"/>
      <c r="M30" s="339"/>
      <c r="N30" s="339">
        <f>N28*AH28</f>
        <v>11122.230000000001</v>
      </c>
      <c r="O30" s="339"/>
      <c r="P30" s="339"/>
      <c r="Q30" s="339"/>
      <c r="R30" s="339"/>
      <c r="S30" s="339"/>
      <c r="T30" s="339"/>
      <c r="U30" s="339"/>
      <c r="V30" s="339"/>
      <c r="W30" s="339"/>
      <c r="X30" s="339">
        <f>X28*AH28</f>
        <v>4448.8920000000007</v>
      </c>
      <c r="Y30" s="339"/>
      <c r="Z30" s="339"/>
      <c r="AA30" s="339"/>
      <c r="AB30" s="339"/>
      <c r="AC30" s="339"/>
      <c r="AD30" s="339"/>
      <c r="AE30" s="339"/>
      <c r="AF30" s="339"/>
      <c r="AG30" s="339"/>
      <c r="AH30" s="340"/>
    </row>
    <row r="31" spans="1:35" ht="12.75" customHeight="1">
      <c r="A31" s="341" t="str">
        <f>Estimativa_BETUME!A67</f>
        <v>1.6</v>
      </c>
      <c r="B31" s="342" t="str">
        <f>Estimativa_BETUME!B67</f>
        <v>COBERTURA</v>
      </c>
      <c r="C31" s="331">
        <f>D31+N31+X31</f>
        <v>1</v>
      </c>
      <c r="D31" s="331">
        <v>0.45</v>
      </c>
      <c r="E31" s="331"/>
      <c r="F31" s="331"/>
      <c r="G31" s="331"/>
      <c r="H31" s="331"/>
      <c r="I31" s="331"/>
      <c r="J31" s="331"/>
      <c r="K31" s="331"/>
      <c r="L31" s="331"/>
      <c r="M31" s="331"/>
      <c r="N31" s="331">
        <v>0.55000000000000004</v>
      </c>
      <c r="O31" s="331"/>
      <c r="P31" s="331"/>
      <c r="Q31" s="331"/>
      <c r="R31" s="331"/>
      <c r="S31" s="331"/>
      <c r="T31" s="331"/>
      <c r="U31" s="331"/>
      <c r="V31" s="331"/>
      <c r="W31" s="331"/>
      <c r="X31" s="331"/>
      <c r="Y31" s="331"/>
      <c r="Z31" s="331"/>
      <c r="AA31" s="331"/>
      <c r="AB31" s="331"/>
      <c r="AC31" s="331"/>
      <c r="AD31" s="331"/>
      <c r="AE31" s="331"/>
      <c r="AF31" s="331"/>
      <c r="AG31" s="331"/>
      <c r="AH31" s="340">
        <f>Estimativa_BETUME!I67</f>
        <v>20574.86</v>
      </c>
    </row>
    <row r="32" spans="1:35" ht="6" customHeight="1">
      <c r="A32" s="341"/>
      <c r="B32" s="342"/>
      <c r="C32" s="331"/>
      <c r="D32" s="258"/>
      <c r="E32" s="259"/>
      <c r="F32" s="259"/>
      <c r="G32" s="256"/>
      <c r="H32" s="256"/>
      <c r="I32" s="256"/>
      <c r="J32" s="256"/>
      <c r="K32" s="256"/>
      <c r="L32" s="256"/>
      <c r="M32" s="257"/>
      <c r="N32" s="255"/>
      <c r="O32" s="256"/>
      <c r="P32" s="256"/>
      <c r="Q32" s="256"/>
      <c r="R32" s="256"/>
      <c r="S32" s="256"/>
      <c r="T32" s="256"/>
      <c r="U32" s="256"/>
      <c r="V32" s="256"/>
      <c r="W32" s="257"/>
      <c r="X32" s="259"/>
      <c r="Y32" s="259"/>
      <c r="Z32" s="259"/>
      <c r="AA32" s="259"/>
      <c r="AB32" s="259"/>
      <c r="AC32" s="259"/>
      <c r="AD32" s="259"/>
      <c r="AE32" s="259"/>
      <c r="AF32" s="259"/>
      <c r="AG32" s="259"/>
      <c r="AH32" s="340"/>
    </row>
    <row r="33" spans="1:34" ht="12.75" customHeight="1">
      <c r="A33" s="341"/>
      <c r="B33" s="342"/>
      <c r="C33" s="331"/>
      <c r="D33" s="339">
        <f>D31*AH31</f>
        <v>9258.6869999999999</v>
      </c>
      <c r="E33" s="339"/>
      <c r="F33" s="339"/>
      <c r="G33" s="339"/>
      <c r="H33" s="339"/>
      <c r="I33" s="339"/>
      <c r="J33" s="339"/>
      <c r="K33" s="339"/>
      <c r="L33" s="339"/>
      <c r="M33" s="339"/>
      <c r="N33" s="339">
        <f>N31*AH31</f>
        <v>11316.173000000001</v>
      </c>
      <c r="O33" s="339"/>
      <c r="P33" s="339"/>
      <c r="Q33" s="339"/>
      <c r="R33" s="339"/>
      <c r="S33" s="339"/>
      <c r="T33" s="339"/>
      <c r="U33" s="339"/>
      <c r="V33" s="339"/>
      <c r="W33" s="339"/>
      <c r="X33" s="339">
        <f>X31*AH31</f>
        <v>0</v>
      </c>
      <c r="Y33" s="339"/>
      <c r="Z33" s="339"/>
      <c r="AA33" s="339"/>
      <c r="AB33" s="339"/>
      <c r="AC33" s="339"/>
      <c r="AD33" s="339"/>
      <c r="AE33" s="339"/>
      <c r="AF33" s="339"/>
      <c r="AG33" s="339"/>
      <c r="AH33" s="340"/>
    </row>
    <row r="34" spans="1:34" ht="12.75" customHeight="1">
      <c r="A34" s="341" t="str">
        <f>Estimativa_BETUME!A74</f>
        <v>1.7</v>
      </c>
      <c r="B34" s="342" t="str">
        <f>Estimativa_BETUME!B74</f>
        <v>ESQUADRIAS</v>
      </c>
      <c r="C34" s="331">
        <f>D34+N34+X34</f>
        <v>1</v>
      </c>
      <c r="D34" s="331">
        <v>0.25</v>
      </c>
      <c r="E34" s="331"/>
      <c r="F34" s="331"/>
      <c r="G34" s="331"/>
      <c r="H34" s="331"/>
      <c r="I34" s="331"/>
      <c r="J34" s="331"/>
      <c r="K34" s="331"/>
      <c r="L34" s="331"/>
      <c r="M34" s="331"/>
      <c r="N34" s="331">
        <v>0.55000000000000004</v>
      </c>
      <c r="O34" s="331"/>
      <c r="P34" s="331"/>
      <c r="Q34" s="331"/>
      <c r="R34" s="331"/>
      <c r="S34" s="331"/>
      <c r="T34" s="331"/>
      <c r="U34" s="331"/>
      <c r="V34" s="331"/>
      <c r="W34" s="331"/>
      <c r="X34" s="331">
        <v>0.2</v>
      </c>
      <c r="Y34" s="331"/>
      <c r="Z34" s="331"/>
      <c r="AA34" s="331"/>
      <c r="AB34" s="331"/>
      <c r="AC34" s="331"/>
      <c r="AD34" s="331"/>
      <c r="AE34" s="331"/>
      <c r="AF34" s="331"/>
      <c r="AG34" s="331"/>
      <c r="AH34" s="340">
        <f>Estimativa_BETUME!I74</f>
        <v>38468.219999999994</v>
      </c>
    </row>
    <row r="35" spans="1:34" ht="6" customHeight="1">
      <c r="A35" s="341"/>
      <c r="B35" s="342"/>
      <c r="C35" s="331"/>
      <c r="D35" s="258"/>
      <c r="E35" s="259"/>
      <c r="F35" s="259"/>
      <c r="G35" s="259"/>
      <c r="H35" s="259"/>
      <c r="I35" s="259"/>
      <c r="J35" s="256"/>
      <c r="K35" s="256"/>
      <c r="L35" s="256"/>
      <c r="M35" s="257"/>
      <c r="N35" s="255"/>
      <c r="O35" s="256"/>
      <c r="P35" s="256"/>
      <c r="Q35" s="256"/>
      <c r="R35" s="256"/>
      <c r="S35" s="256"/>
      <c r="T35" s="256"/>
      <c r="U35" s="256"/>
      <c r="V35" s="256"/>
      <c r="W35" s="257"/>
      <c r="X35" s="255"/>
      <c r="Y35" s="256"/>
      <c r="Z35" s="256"/>
      <c r="AA35" s="259"/>
      <c r="AB35" s="259"/>
      <c r="AC35" s="259"/>
      <c r="AD35" s="259"/>
      <c r="AE35" s="259"/>
      <c r="AF35" s="259"/>
      <c r="AG35" s="259"/>
      <c r="AH35" s="340"/>
    </row>
    <row r="36" spans="1:34" ht="12.75" customHeight="1">
      <c r="A36" s="341"/>
      <c r="B36" s="342"/>
      <c r="C36" s="331"/>
      <c r="D36" s="339">
        <f>D34*AH34</f>
        <v>9617.0549999999985</v>
      </c>
      <c r="E36" s="339"/>
      <c r="F36" s="339"/>
      <c r="G36" s="339"/>
      <c r="H36" s="339"/>
      <c r="I36" s="339"/>
      <c r="J36" s="339"/>
      <c r="K36" s="339"/>
      <c r="L36" s="339"/>
      <c r="M36" s="339"/>
      <c r="N36" s="339">
        <f>N34*AH34</f>
        <v>21157.520999999997</v>
      </c>
      <c r="O36" s="339"/>
      <c r="P36" s="339"/>
      <c r="Q36" s="339"/>
      <c r="R36" s="339"/>
      <c r="S36" s="339"/>
      <c r="T36" s="339"/>
      <c r="U36" s="339"/>
      <c r="V36" s="339"/>
      <c r="W36" s="339"/>
      <c r="X36" s="339">
        <f>X34*AH34</f>
        <v>7693.6439999999993</v>
      </c>
      <c r="Y36" s="339"/>
      <c r="Z36" s="339"/>
      <c r="AA36" s="339"/>
      <c r="AB36" s="339"/>
      <c r="AC36" s="339"/>
      <c r="AD36" s="339"/>
      <c r="AE36" s="339"/>
      <c r="AF36" s="339"/>
      <c r="AG36" s="339"/>
      <c r="AH36" s="340"/>
    </row>
    <row r="37" spans="1:34" ht="12.75" customHeight="1">
      <c r="A37" s="341" t="str">
        <f>Estimativa_BETUME!A85</f>
        <v>1.8</v>
      </c>
      <c r="B37" s="342" t="str">
        <f>Estimativa_BETUME!B85</f>
        <v>PINTURA</v>
      </c>
      <c r="C37" s="331">
        <f>D37+N37+X37</f>
        <v>1</v>
      </c>
      <c r="D37" s="331"/>
      <c r="E37" s="331"/>
      <c r="F37" s="331"/>
      <c r="G37" s="331"/>
      <c r="H37" s="331"/>
      <c r="I37" s="331"/>
      <c r="J37" s="331"/>
      <c r="K37" s="331"/>
      <c r="L37" s="331"/>
      <c r="M37" s="331"/>
      <c r="N37" s="331">
        <v>0.4</v>
      </c>
      <c r="O37" s="331"/>
      <c r="P37" s="331"/>
      <c r="Q37" s="331"/>
      <c r="R37" s="331"/>
      <c r="S37" s="331"/>
      <c r="T37" s="331"/>
      <c r="U37" s="331"/>
      <c r="V37" s="331"/>
      <c r="W37" s="331"/>
      <c r="X37" s="331">
        <v>0.6</v>
      </c>
      <c r="Y37" s="331"/>
      <c r="Z37" s="331"/>
      <c r="AA37" s="331"/>
      <c r="AB37" s="331"/>
      <c r="AC37" s="331"/>
      <c r="AD37" s="331"/>
      <c r="AE37" s="331"/>
      <c r="AF37" s="331"/>
      <c r="AG37" s="331"/>
      <c r="AH37" s="340">
        <f>Estimativa_BETUME!I85</f>
        <v>22582.189999999995</v>
      </c>
    </row>
    <row r="38" spans="1:34" ht="6" customHeight="1">
      <c r="A38" s="341"/>
      <c r="B38" s="342"/>
      <c r="C38" s="331"/>
      <c r="D38" s="258"/>
      <c r="E38" s="259"/>
      <c r="F38" s="259"/>
      <c r="G38" s="259"/>
      <c r="H38" s="259"/>
      <c r="I38" s="259"/>
      <c r="J38" s="259"/>
      <c r="K38" s="259"/>
      <c r="L38" s="260"/>
      <c r="M38" s="261"/>
      <c r="N38" s="259"/>
      <c r="O38" s="259"/>
      <c r="P38" s="259"/>
      <c r="Q38" s="256"/>
      <c r="R38" s="256"/>
      <c r="S38" s="256"/>
      <c r="T38" s="256"/>
      <c r="U38" s="256"/>
      <c r="V38" s="256"/>
      <c r="W38" s="257"/>
      <c r="X38" s="255"/>
      <c r="Y38" s="256"/>
      <c r="Z38" s="256"/>
      <c r="AA38" s="256"/>
      <c r="AB38" s="256"/>
      <c r="AC38" s="256"/>
      <c r="AD38" s="256"/>
      <c r="AE38" s="256"/>
      <c r="AF38" s="260"/>
      <c r="AG38" s="260"/>
      <c r="AH38" s="340"/>
    </row>
    <row r="39" spans="1:34" ht="12.75" customHeight="1">
      <c r="A39" s="341"/>
      <c r="B39" s="342"/>
      <c r="C39" s="331"/>
      <c r="D39" s="339">
        <f>D37*AH37</f>
        <v>0</v>
      </c>
      <c r="E39" s="339"/>
      <c r="F39" s="339"/>
      <c r="G39" s="339"/>
      <c r="H39" s="339"/>
      <c r="I39" s="339"/>
      <c r="J39" s="339"/>
      <c r="K39" s="339"/>
      <c r="L39" s="339"/>
      <c r="M39" s="339"/>
      <c r="N39" s="339">
        <f>N37*AH37</f>
        <v>9032.8759999999984</v>
      </c>
      <c r="O39" s="339"/>
      <c r="P39" s="339"/>
      <c r="Q39" s="339"/>
      <c r="R39" s="339"/>
      <c r="S39" s="339"/>
      <c r="T39" s="339"/>
      <c r="U39" s="339"/>
      <c r="V39" s="339"/>
      <c r="W39" s="339"/>
      <c r="X39" s="339">
        <f>X37*AH37</f>
        <v>13549.313999999997</v>
      </c>
      <c r="Y39" s="339"/>
      <c r="Z39" s="339"/>
      <c r="AA39" s="339"/>
      <c r="AB39" s="339"/>
      <c r="AC39" s="339"/>
      <c r="AD39" s="339"/>
      <c r="AE39" s="339"/>
      <c r="AF39" s="339"/>
      <c r="AG39" s="339"/>
      <c r="AH39" s="340"/>
    </row>
    <row r="40" spans="1:34" ht="12.75" customHeight="1">
      <c r="A40" s="341" t="str">
        <f>Estimativa_BETUME!A95</f>
        <v>1.9</v>
      </c>
      <c r="B40" s="342" t="str">
        <f>Estimativa_BETUME!B95</f>
        <v>INSTALAÇÕES HIDRO-SANITÁRIAS</v>
      </c>
      <c r="C40" s="331">
        <f>D40+N40+X40</f>
        <v>1</v>
      </c>
      <c r="D40" s="331">
        <v>0.3</v>
      </c>
      <c r="E40" s="331"/>
      <c r="F40" s="331"/>
      <c r="G40" s="331"/>
      <c r="H40" s="331"/>
      <c r="I40" s="331"/>
      <c r="J40" s="331"/>
      <c r="K40" s="331"/>
      <c r="L40" s="331"/>
      <c r="M40" s="331"/>
      <c r="N40" s="331">
        <v>0.5</v>
      </c>
      <c r="O40" s="331"/>
      <c r="P40" s="331"/>
      <c r="Q40" s="331"/>
      <c r="R40" s="331"/>
      <c r="S40" s="331"/>
      <c r="T40" s="331"/>
      <c r="U40" s="331"/>
      <c r="V40" s="331"/>
      <c r="W40" s="331"/>
      <c r="X40" s="331">
        <v>0.2</v>
      </c>
      <c r="Y40" s="331"/>
      <c r="Z40" s="331"/>
      <c r="AA40" s="331"/>
      <c r="AB40" s="331"/>
      <c r="AC40" s="331"/>
      <c r="AD40" s="331"/>
      <c r="AE40" s="331"/>
      <c r="AF40" s="331"/>
      <c r="AG40" s="331"/>
      <c r="AH40" s="340">
        <f>Estimativa_BETUME!I95</f>
        <v>48734.27</v>
      </c>
    </row>
    <row r="41" spans="1:34" ht="6" customHeight="1">
      <c r="A41" s="341"/>
      <c r="B41" s="342"/>
      <c r="C41" s="331"/>
      <c r="D41" s="258"/>
      <c r="E41" s="259"/>
      <c r="F41" s="259"/>
      <c r="G41" s="259"/>
      <c r="H41" s="259"/>
      <c r="I41" s="256"/>
      <c r="J41" s="256"/>
      <c r="K41" s="256"/>
      <c r="L41" s="256"/>
      <c r="M41" s="257"/>
      <c r="N41" s="255"/>
      <c r="O41" s="256"/>
      <c r="P41" s="256"/>
      <c r="Q41" s="256"/>
      <c r="R41" s="256"/>
      <c r="S41" s="256"/>
      <c r="T41" s="256"/>
      <c r="U41" s="256"/>
      <c r="V41" s="256"/>
      <c r="W41" s="257"/>
      <c r="X41" s="255"/>
      <c r="Y41" s="256"/>
      <c r="Z41" s="256"/>
      <c r="AA41" s="256"/>
      <c r="AB41" s="259"/>
      <c r="AC41" s="259"/>
      <c r="AD41" s="259"/>
      <c r="AE41" s="259"/>
      <c r="AF41" s="259"/>
      <c r="AG41" s="259"/>
      <c r="AH41" s="340"/>
    </row>
    <row r="42" spans="1:34" ht="12.75" customHeight="1">
      <c r="A42" s="341"/>
      <c r="B42" s="342"/>
      <c r="C42" s="331"/>
      <c r="D42" s="339">
        <f>D40*AH40</f>
        <v>14620.280999999999</v>
      </c>
      <c r="E42" s="339"/>
      <c r="F42" s="339"/>
      <c r="G42" s="339"/>
      <c r="H42" s="339"/>
      <c r="I42" s="339"/>
      <c r="J42" s="339"/>
      <c r="K42" s="339"/>
      <c r="L42" s="339"/>
      <c r="M42" s="339"/>
      <c r="N42" s="339">
        <f>N40*AH40</f>
        <v>24367.134999999998</v>
      </c>
      <c r="O42" s="339"/>
      <c r="P42" s="339"/>
      <c r="Q42" s="339"/>
      <c r="R42" s="339"/>
      <c r="S42" s="339"/>
      <c r="T42" s="339"/>
      <c r="U42" s="339"/>
      <c r="V42" s="339"/>
      <c r="W42" s="339"/>
      <c r="X42" s="339">
        <f>X40*AH40</f>
        <v>9746.8539999999994</v>
      </c>
      <c r="Y42" s="339"/>
      <c r="Z42" s="339"/>
      <c r="AA42" s="339"/>
      <c r="AB42" s="339"/>
      <c r="AC42" s="339"/>
      <c r="AD42" s="339"/>
      <c r="AE42" s="339"/>
      <c r="AF42" s="339"/>
      <c r="AG42" s="339"/>
      <c r="AH42" s="340"/>
    </row>
    <row r="43" spans="1:34" ht="12.75" customHeight="1">
      <c r="A43" s="341" t="str">
        <f>Estimativa_BETUME!A124</f>
        <v>1.10</v>
      </c>
      <c r="B43" s="342" t="str">
        <f>Estimativa_BETUME!B124</f>
        <v>INSTALAÇÕES ELÉTRICAS</v>
      </c>
      <c r="C43" s="334">
        <f>D43+N43+X43</f>
        <v>1</v>
      </c>
      <c r="D43" s="346">
        <v>0.1</v>
      </c>
      <c r="E43" s="347"/>
      <c r="F43" s="347"/>
      <c r="G43" s="347"/>
      <c r="H43" s="347"/>
      <c r="I43" s="347"/>
      <c r="J43" s="347"/>
      <c r="K43" s="347"/>
      <c r="L43" s="347"/>
      <c r="M43" s="348"/>
      <c r="N43" s="331">
        <v>0.6</v>
      </c>
      <c r="O43" s="331"/>
      <c r="P43" s="331"/>
      <c r="Q43" s="331"/>
      <c r="R43" s="331"/>
      <c r="S43" s="331"/>
      <c r="T43" s="331"/>
      <c r="U43" s="331"/>
      <c r="V43" s="331"/>
      <c r="W43" s="331"/>
      <c r="X43" s="331">
        <v>0.3</v>
      </c>
      <c r="Y43" s="331"/>
      <c r="Z43" s="331"/>
      <c r="AA43" s="331"/>
      <c r="AB43" s="331"/>
      <c r="AC43" s="331"/>
      <c r="AD43" s="331"/>
      <c r="AE43" s="331"/>
      <c r="AF43" s="331"/>
      <c r="AG43" s="331"/>
      <c r="AH43" s="340">
        <f>Estimativa_BETUME!I124</f>
        <v>7929</v>
      </c>
    </row>
    <row r="44" spans="1:34" ht="6" customHeight="1">
      <c r="A44" s="341"/>
      <c r="B44" s="342"/>
      <c r="C44" s="335"/>
      <c r="D44" s="258"/>
      <c r="E44" s="259"/>
      <c r="F44" s="259"/>
      <c r="G44" s="259"/>
      <c r="H44" s="259"/>
      <c r="I44" s="259"/>
      <c r="J44" s="259"/>
      <c r="K44" s="259"/>
      <c r="L44" s="256"/>
      <c r="M44" s="256"/>
      <c r="N44" s="255"/>
      <c r="O44" s="256"/>
      <c r="P44" s="256"/>
      <c r="Q44" s="256"/>
      <c r="R44" s="256"/>
      <c r="S44" s="256"/>
      <c r="T44" s="256"/>
      <c r="U44" s="256"/>
      <c r="V44" s="256"/>
      <c r="W44" s="257"/>
      <c r="X44" s="255"/>
      <c r="Y44" s="256"/>
      <c r="Z44" s="256"/>
      <c r="AA44" s="256"/>
      <c r="AB44" s="256"/>
      <c r="AC44" s="256"/>
      <c r="AD44" s="256"/>
      <c r="AE44" s="259"/>
      <c r="AF44" s="259"/>
      <c r="AG44" s="259"/>
      <c r="AH44" s="340"/>
    </row>
    <row r="45" spans="1:34" ht="12.75" customHeight="1">
      <c r="A45" s="341"/>
      <c r="B45" s="342"/>
      <c r="C45" s="336"/>
      <c r="D45" s="343">
        <f>D43*AH43</f>
        <v>792.90000000000009</v>
      </c>
      <c r="E45" s="344"/>
      <c r="F45" s="344"/>
      <c r="G45" s="344"/>
      <c r="H45" s="344"/>
      <c r="I45" s="344"/>
      <c r="J45" s="344"/>
      <c r="K45" s="344"/>
      <c r="L45" s="344"/>
      <c r="M45" s="345"/>
      <c r="N45" s="339">
        <f>N43*AH43</f>
        <v>4757.3999999999996</v>
      </c>
      <c r="O45" s="339"/>
      <c r="P45" s="339"/>
      <c r="Q45" s="339"/>
      <c r="R45" s="339"/>
      <c r="S45" s="339"/>
      <c r="T45" s="339"/>
      <c r="U45" s="339"/>
      <c r="V45" s="339"/>
      <c r="W45" s="339"/>
      <c r="X45" s="339">
        <f>X43*AH43</f>
        <v>2378.6999999999998</v>
      </c>
      <c r="Y45" s="339"/>
      <c r="Z45" s="339"/>
      <c r="AA45" s="339"/>
      <c r="AB45" s="339"/>
      <c r="AC45" s="339"/>
      <c r="AD45" s="339"/>
      <c r="AE45" s="339"/>
      <c r="AF45" s="339"/>
      <c r="AG45" s="339"/>
      <c r="AH45" s="340"/>
    </row>
    <row r="46" spans="1:34" ht="12.75" customHeight="1">
      <c r="A46" s="341" t="str">
        <f>Estimativa_BETUME!A139</f>
        <v>1.11</v>
      </c>
      <c r="B46" s="342" t="str">
        <f>Estimativa_BETUME!B139</f>
        <v>LOUÇAS E METAIS</v>
      </c>
      <c r="C46" s="331">
        <f>D46+N46+X46</f>
        <v>1</v>
      </c>
      <c r="D46" s="331">
        <v>0.2</v>
      </c>
      <c r="E46" s="331"/>
      <c r="F46" s="331"/>
      <c r="G46" s="331"/>
      <c r="H46" s="331"/>
      <c r="I46" s="331"/>
      <c r="J46" s="331"/>
      <c r="K46" s="331"/>
      <c r="L46" s="331"/>
      <c r="M46" s="331"/>
      <c r="N46" s="331">
        <v>0.4</v>
      </c>
      <c r="O46" s="331"/>
      <c r="P46" s="331"/>
      <c r="Q46" s="331"/>
      <c r="R46" s="331"/>
      <c r="S46" s="331"/>
      <c r="T46" s="331"/>
      <c r="U46" s="331"/>
      <c r="V46" s="331"/>
      <c r="W46" s="331"/>
      <c r="X46" s="331">
        <v>0.4</v>
      </c>
      <c r="Y46" s="331"/>
      <c r="Z46" s="331"/>
      <c r="AA46" s="331"/>
      <c r="AB46" s="331"/>
      <c r="AC46" s="331"/>
      <c r="AD46" s="331"/>
      <c r="AE46" s="331"/>
      <c r="AF46" s="331"/>
      <c r="AG46" s="331"/>
      <c r="AH46" s="340">
        <f>Estimativa_BETUME!I139</f>
        <v>12318.39</v>
      </c>
    </row>
    <row r="47" spans="1:34" ht="6" customHeight="1">
      <c r="A47" s="341"/>
      <c r="B47" s="342"/>
      <c r="C47" s="331"/>
      <c r="D47" s="258"/>
      <c r="E47" s="259"/>
      <c r="F47" s="259"/>
      <c r="G47" s="259"/>
      <c r="H47" s="259"/>
      <c r="I47" s="259"/>
      <c r="J47" s="259"/>
      <c r="K47" s="256"/>
      <c r="L47" s="256"/>
      <c r="M47" s="256"/>
      <c r="N47" s="255"/>
      <c r="O47" s="256"/>
      <c r="P47" s="256"/>
      <c r="Q47" s="256"/>
      <c r="R47" s="256"/>
      <c r="S47" s="256"/>
      <c r="T47" s="256"/>
      <c r="U47" s="256"/>
      <c r="V47" s="256"/>
      <c r="W47" s="257"/>
      <c r="X47" s="255"/>
      <c r="Y47" s="256"/>
      <c r="Z47" s="256"/>
      <c r="AA47" s="256"/>
      <c r="AB47" s="256"/>
      <c r="AC47" s="256"/>
      <c r="AD47" s="256"/>
      <c r="AE47" s="256"/>
      <c r="AF47" s="256"/>
      <c r="AG47" s="256"/>
      <c r="AH47" s="340"/>
    </row>
    <row r="48" spans="1:34" ht="12.75" customHeight="1">
      <c r="A48" s="341"/>
      <c r="B48" s="342"/>
      <c r="C48" s="331"/>
      <c r="D48" s="339">
        <f>D46*AH46</f>
        <v>2463.6779999999999</v>
      </c>
      <c r="E48" s="339"/>
      <c r="F48" s="339"/>
      <c r="G48" s="339"/>
      <c r="H48" s="339"/>
      <c r="I48" s="339"/>
      <c r="J48" s="339"/>
      <c r="K48" s="339"/>
      <c r="L48" s="339"/>
      <c r="M48" s="339"/>
      <c r="N48" s="339">
        <f>N46*AH46</f>
        <v>4927.3559999999998</v>
      </c>
      <c r="O48" s="339"/>
      <c r="P48" s="339"/>
      <c r="Q48" s="339"/>
      <c r="R48" s="339"/>
      <c r="S48" s="339"/>
      <c r="T48" s="339"/>
      <c r="U48" s="339"/>
      <c r="V48" s="339"/>
      <c r="W48" s="339"/>
      <c r="X48" s="339">
        <f>X46*AH46</f>
        <v>4927.3559999999998</v>
      </c>
      <c r="Y48" s="339"/>
      <c r="Z48" s="339"/>
      <c r="AA48" s="339"/>
      <c r="AB48" s="339"/>
      <c r="AC48" s="339"/>
      <c r="AD48" s="339"/>
      <c r="AE48" s="339"/>
      <c r="AF48" s="339"/>
      <c r="AG48" s="339"/>
      <c r="AH48" s="340"/>
    </row>
    <row r="49" spans="1:34" ht="12.75" customHeight="1">
      <c r="A49" s="341" t="str">
        <f>Estimativa_BETUME!A150</f>
        <v>1.12</v>
      </c>
      <c r="B49" s="342" t="str">
        <f>Estimativa_BETUME!B150</f>
        <v>SERVIÇOS FINAIS</v>
      </c>
      <c r="C49" s="331">
        <f>D49+N49+X49</f>
        <v>1</v>
      </c>
      <c r="D49" s="331"/>
      <c r="E49" s="331"/>
      <c r="F49" s="331"/>
      <c r="G49" s="331"/>
      <c r="H49" s="331"/>
      <c r="I49" s="331"/>
      <c r="J49" s="331"/>
      <c r="K49" s="331"/>
      <c r="L49" s="331"/>
      <c r="M49" s="331"/>
      <c r="N49" s="331"/>
      <c r="O49" s="331"/>
      <c r="P49" s="331"/>
      <c r="Q49" s="331"/>
      <c r="R49" s="331"/>
      <c r="S49" s="331"/>
      <c r="T49" s="331"/>
      <c r="U49" s="331"/>
      <c r="V49" s="331"/>
      <c r="W49" s="331"/>
      <c r="X49" s="331">
        <v>1</v>
      </c>
      <c r="Y49" s="331"/>
      <c r="Z49" s="331"/>
      <c r="AA49" s="331"/>
      <c r="AB49" s="331"/>
      <c r="AC49" s="331"/>
      <c r="AD49" s="331"/>
      <c r="AE49" s="331"/>
      <c r="AF49" s="331"/>
      <c r="AG49" s="331"/>
      <c r="AH49" s="340">
        <f>Estimativa_BETUME!I150</f>
        <v>3814.92</v>
      </c>
    </row>
    <row r="50" spans="1:34" ht="6" customHeight="1">
      <c r="A50" s="341"/>
      <c r="B50" s="342"/>
      <c r="C50" s="331"/>
      <c r="D50" s="258"/>
      <c r="E50" s="259"/>
      <c r="F50" s="259"/>
      <c r="G50" s="259"/>
      <c r="H50" s="259"/>
      <c r="I50" s="259"/>
      <c r="J50" s="259"/>
      <c r="K50" s="259"/>
      <c r="L50" s="260"/>
      <c r="M50" s="259"/>
      <c r="N50" s="258"/>
      <c r="O50" s="259"/>
      <c r="P50" s="259"/>
      <c r="Q50" s="259"/>
      <c r="R50" s="259"/>
      <c r="S50" s="259"/>
      <c r="T50" s="259"/>
      <c r="U50" s="259"/>
      <c r="V50" s="260"/>
      <c r="W50" s="259"/>
      <c r="X50" s="259"/>
      <c r="Y50" s="259"/>
      <c r="Z50" s="259"/>
      <c r="AA50" s="259"/>
      <c r="AB50" s="256"/>
      <c r="AC50" s="256"/>
      <c r="AD50" s="256"/>
      <c r="AE50" s="256"/>
      <c r="AF50" s="256"/>
      <c r="AG50" s="256"/>
      <c r="AH50" s="340"/>
    </row>
    <row r="51" spans="1:34" ht="12.75" customHeight="1">
      <c r="A51" s="341"/>
      <c r="B51" s="342"/>
      <c r="C51" s="331"/>
      <c r="D51" s="339">
        <f>D49*AH49</f>
        <v>0</v>
      </c>
      <c r="E51" s="339"/>
      <c r="F51" s="339"/>
      <c r="G51" s="339"/>
      <c r="H51" s="339"/>
      <c r="I51" s="339"/>
      <c r="J51" s="339"/>
      <c r="K51" s="339"/>
      <c r="L51" s="339"/>
      <c r="M51" s="339"/>
      <c r="N51" s="343">
        <f>N49*AH49</f>
        <v>0</v>
      </c>
      <c r="O51" s="344"/>
      <c r="P51" s="344"/>
      <c r="Q51" s="344"/>
      <c r="R51" s="344"/>
      <c r="S51" s="344"/>
      <c r="T51" s="344"/>
      <c r="U51" s="344"/>
      <c r="V51" s="344"/>
      <c r="W51" s="345"/>
      <c r="X51" s="339">
        <f>X49*AH49</f>
        <v>3814.92</v>
      </c>
      <c r="Y51" s="339"/>
      <c r="Z51" s="339"/>
      <c r="AA51" s="339"/>
      <c r="AB51" s="339"/>
      <c r="AC51" s="339"/>
      <c r="AD51" s="339"/>
      <c r="AE51" s="339"/>
      <c r="AF51" s="339"/>
      <c r="AG51" s="339"/>
      <c r="AH51" s="340"/>
    </row>
    <row r="52" spans="1:34" ht="12.75" customHeight="1">
      <c r="A52" s="341" t="str">
        <f>Estimativa_BETUME!A153</f>
        <v>2.0</v>
      </c>
      <c r="B52" s="342" t="str">
        <f>Estimativa_BETUME!B153</f>
        <v>FORNECIMENTO DE MATERIAIS</v>
      </c>
      <c r="C52" s="331">
        <f>D52+N52+X52</f>
        <v>1</v>
      </c>
      <c r="D52" s="331">
        <v>0.25</v>
      </c>
      <c r="E52" s="331"/>
      <c r="F52" s="331"/>
      <c r="G52" s="331"/>
      <c r="H52" s="331"/>
      <c r="I52" s="331"/>
      <c r="J52" s="331"/>
      <c r="K52" s="331"/>
      <c r="L52" s="331"/>
      <c r="M52" s="331"/>
      <c r="N52" s="331">
        <v>0.4</v>
      </c>
      <c r="O52" s="331"/>
      <c r="P52" s="331"/>
      <c r="Q52" s="331"/>
      <c r="R52" s="331"/>
      <c r="S52" s="331"/>
      <c r="T52" s="331"/>
      <c r="U52" s="331"/>
      <c r="V52" s="331"/>
      <c r="W52" s="331"/>
      <c r="X52" s="331">
        <v>0.35</v>
      </c>
      <c r="Y52" s="331"/>
      <c r="Z52" s="331"/>
      <c r="AA52" s="331"/>
      <c r="AB52" s="331"/>
      <c r="AC52" s="331"/>
      <c r="AD52" s="331"/>
      <c r="AE52" s="331"/>
      <c r="AF52" s="331"/>
      <c r="AG52" s="331"/>
      <c r="AH52" s="340">
        <f>Estimativa_BETUME!I153</f>
        <v>30589.620000000003</v>
      </c>
    </row>
    <row r="53" spans="1:34" ht="6" customHeight="1">
      <c r="A53" s="341"/>
      <c r="B53" s="342"/>
      <c r="C53" s="331"/>
      <c r="D53" s="258"/>
      <c r="E53" s="259"/>
      <c r="F53" s="259"/>
      <c r="G53" s="259"/>
      <c r="H53" s="256"/>
      <c r="I53" s="256"/>
      <c r="J53" s="256"/>
      <c r="K53" s="256"/>
      <c r="L53" s="256"/>
      <c r="M53" s="257"/>
      <c r="N53" s="255"/>
      <c r="O53" s="256"/>
      <c r="P53" s="256"/>
      <c r="Q53" s="256"/>
      <c r="R53" s="256"/>
      <c r="S53" s="256"/>
      <c r="T53" s="256"/>
      <c r="U53" s="256"/>
      <c r="V53" s="256"/>
      <c r="W53" s="257"/>
      <c r="X53" s="255"/>
      <c r="Y53" s="256"/>
      <c r="Z53" s="256"/>
      <c r="AA53" s="256"/>
      <c r="AB53" s="256"/>
      <c r="AC53" s="256"/>
      <c r="AD53" s="256"/>
      <c r="AE53" s="256"/>
      <c r="AF53" s="260"/>
      <c r="AG53" s="260"/>
      <c r="AH53" s="340"/>
    </row>
    <row r="54" spans="1:34" ht="12.75" customHeight="1">
      <c r="A54" s="341"/>
      <c r="B54" s="342"/>
      <c r="C54" s="331"/>
      <c r="D54" s="339">
        <f>D52*AH52</f>
        <v>7647.4050000000007</v>
      </c>
      <c r="E54" s="339"/>
      <c r="F54" s="339"/>
      <c r="G54" s="339"/>
      <c r="H54" s="339"/>
      <c r="I54" s="339"/>
      <c r="J54" s="339"/>
      <c r="K54" s="339"/>
      <c r="L54" s="339"/>
      <c r="M54" s="339"/>
      <c r="N54" s="339">
        <f>N52*AH52</f>
        <v>12235.848000000002</v>
      </c>
      <c r="O54" s="339"/>
      <c r="P54" s="339"/>
      <c r="Q54" s="339"/>
      <c r="R54" s="339"/>
      <c r="S54" s="339"/>
      <c r="T54" s="339"/>
      <c r="U54" s="339"/>
      <c r="V54" s="339"/>
      <c r="W54" s="339"/>
      <c r="X54" s="339">
        <f>X52*AH52</f>
        <v>10706.367</v>
      </c>
      <c r="Y54" s="339"/>
      <c r="Z54" s="339"/>
      <c r="AA54" s="339"/>
      <c r="AB54" s="339"/>
      <c r="AC54" s="339"/>
      <c r="AD54" s="339"/>
      <c r="AE54" s="339"/>
      <c r="AF54" s="339"/>
      <c r="AG54" s="339"/>
      <c r="AH54" s="340"/>
    </row>
    <row r="55" spans="1:34" ht="12.75" customHeight="1">
      <c r="A55" s="332" t="s">
        <v>12</v>
      </c>
      <c r="B55" s="332"/>
      <c r="C55" s="253"/>
      <c r="D55" s="337">
        <f>D18+D21+D24+D27+D30+D33+D36+D39+D42+D45+D48+D51+D54</f>
        <v>87371.074999999997</v>
      </c>
      <c r="E55" s="337"/>
      <c r="F55" s="337"/>
      <c r="G55" s="337"/>
      <c r="H55" s="337"/>
      <c r="I55" s="337"/>
      <c r="J55" s="337"/>
      <c r="K55" s="337"/>
      <c r="L55" s="337"/>
      <c r="M55" s="337"/>
      <c r="N55" s="337">
        <f>N18+N21+N24+N27+N30+N33+N36+N39+N42+N45+N48+N51+N54</f>
        <v>126103.5505</v>
      </c>
      <c r="O55" s="337"/>
      <c r="P55" s="337"/>
      <c r="Q55" s="337"/>
      <c r="R55" s="337"/>
      <c r="S55" s="337"/>
      <c r="T55" s="337"/>
      <c r="U55" s="337"/>
      <c r="V55" s="337"/>
      <c r="W55" s="337"/>
      <c r="X55" s="337">
        <f>X18+X21+X24+X27+X30+X33+X36+X39+X42+X45+X48+X51+X54</f>
        <v>70380.124499999991</v>
      </c>
      <c r="Y55" s="337"/>
      <c r="Z55" s="337"/>
      <c r="AA55" s="337"/>
      <c r="AB55" s="337"/>
      <c r="AC55" s="337"/>
      <c r="AD55" s="337"/>
      <c r="AE55" s="337"/>
      <c r="AF55" s="337"/>
      <c r="AG55" s="337"/>
      <c r="AH55" s="333">
        <f>SUBTOTAL(9,AH16:AH54)</f>
        <v>283854.75</v>
      </c>
    </row>
    <row r="56" spans="1:34" ht="12.75" customHeight="1">
      <c r="A56" s="332" t="s">
        <v>564</v>
      </c>
      <c r="B56" s="332"/>
      <c r="C56" s="254"/>
      <c r="D56" s="337">
        <f>D55</f>
        <v>87371.074999999997</v>
      </c>
      <c r="E56" s="337"/>
      <c r="F56" s="337"/>
      <c r="G56" s="337"/>
      <c r="H56" s="337"/>
      <c r="I56" s="337"/>
      <c r="J56" s="337"/>
      <c r="K56" s="338"/>
      <c r="L56" s="338"/>
      <c r="M56" s="338"/>
      <c r="N56" s="337">
        <f>D56+N55</f>
        <v>213474.62549999999</v>
      </c>
      <c r="O56" s="337"/>
      <c r="P56" s="337"/>
      <c r="Q56" s="337"/>
      <c r="R56" s="337"/>
      <c r="S56" s="337"/>
      <c r="T56" s="337"/>
      <c r="U56" s="338"/>
      <c r="V56" s="338"/>
      <c r="W56" s="338"/>
      <c r="X56" s="337">
        <f t="shared" ref="X56" si="0">N56+X55</f>
        <v>283854.75</v>
      </c>
      <c r="Y56" s="337"/>
      <c r="Z56" s="337"/>
      <c r="AA56" s="337"/>
      <c r="AB56" s="337"/>
      <c r="AC56" s="337"/>
      <c r="AD56" s="337"/>
      <c r="AE56" s="337"/>
      <c r="AF56" s="337"/>
      <c r="AG56" s="337"/>
      <c r="AH56" s="333"/>
    </row>
    <row r="57" spans="1:34">
      <c r="A57" s="2"/>
      <c r="B57" s="2"/>
      <c r="C57" s="3"/>
      <c r="D57" s="3"/>
      <c r="E57" s="3"/>
      <c r="F57" s="3"/>
      <c r="G57" s="3"/>
      <c r="H57" s="3"/>
      <c r="I57" s="3"/>
      <c r="J57" s="3"/>
      <c r="K57" s="3"/>
      <c r="L57" s="3"/>
      <c r="M57" s="3"/>
      <c r="N57" s="3"/>
      <c r="O57" s="3"/>
      <c r="P57" s="3"/>
      <c r="Q57" s="3"/>
      <c r="R57" s="3"/>
      <c r="S57" s="3"/>
      <c r="T57" s="3"/>
      <c r="U57" s="3"/>
      <c r="V57" s="3"/>
      <c r="W57" s="3"/>
      <c r="X57" s="3"/>
      <c r="Y57" s="3"/>
      <c r="Z57" s="3"/>
      <c r="AA57" s="3"/>
      <c r="AB57" s="3"/>
      <c r="AC57" s="3"/>
      <c r="AD57" s="3"/>
      <c r="AE57" s="3"/>
      <c r="AF57" s="3"/>
      <c r="AG57" s="3"/>
      <c r="AH57" s="4"/>
    </row>
    <row r="58" spans="1:34">
      <c r="A58" s="5"/>
      <c r="B58" s="2"/>
      <c r="C58" s="6"/>
      <c r="D58" s="6"/>
      <c r="E58" s="6"/>
      <c r="F58" s="6"/>
      <c r="G58" s="6"/>
      <c r="H58" s="6"/>
      <c r="I58" s="6"/>
      <c r="J58" s="6"/>
      <c r="K58" s="6"/>
      <c r="L58" s="6"/>
      <c r="M58" s="7"/>
      <c r="N58" s="7"/>
      <c r="O58" s="7"/>
      <c r="P58" s="7"/>
      <c r="Q58" s="7"/>
      <c r="R58" s="7"/>
      <c r="S58" s="7"/>
      <c r="T58" s="7"/>
      <c r="U58" s="7"/>
      <c r="V58" s="7"/>
      <c r="W58" s="7"/>
      <c r="X58" s="7"/>
      <c r="Y58" s="7"/>
      <c r="Z58" s="7"/>
      <c r="AA58" s="7"/>
      <c r="AB58" s="7"/>
      <c r="AC58" s="7"/>
      <c r="AD58" s="7"/>
      <c r="AE58" s="7"/>
      <c r="AF58" s="7"/>
      <c r="AG58" s="7"/>
      <c r="AH58" s="8"/>
    </row>
  </sheetData>
  <sheetProtection selectLockedCells="1" selectUnlockedCells="1"/>
  <mergeCells count="152">
    <mergeCell ref="X15:AG15"/>
    <mergeCell ref="D14:AG14"/>
    <mergeCell ref="C1:AH1"/>
    <mergeCell ref="C2:AH2"/>
    <mergeCell ref="C3:AH3"/>
    <mergeCell ref="C4:AH4"/>
    <mergeCell ref="B22:B24"/>
    <mergeCell ref="AH16:AH18"/>
    <mergeCell ref="AH19:AH21"/>
    <mergeCell ref="AH22:AH24"/>
    <mergeCell ref="D15:M15"/>
    <mergeCell ref="N15:W15"/>
    <mergeCell ref="D16:M16"/>
    <mergeCell ref="D18:M18"/>
    <mergeCell ref="N16:W16"/>
    <mergeCell ref="N18:W18"/>
    <mergeCell ref="C14:C15"/>
    <mergeCell ref="N19:W19"/>
    <mergeCell ref="N21:W21"/>
    <mergeCell ref="D19:M19"/>
    <mergeCell ref="D21:M21"/>
    <mergeCell ref="D22:M22"/>
    <mergeCell ref="X16:AG16"/>
    <mergeCell ref="X18:AG18"/>
    <mergeCell ref="A16:A18"/>
    <mergeCell ref="B16:B18"/>
    <mergeCell ref="B19:B21"/>
    <mergeCell ref="A19:A21"/>
    <mergeCell ref="A14:A15"/>
    <mergeCell ref="B14:B15"/>
    <mergeCell ref="A55:B55"/>
    <mergeCell ref="A28:A30"/>
    <mergeCell ref="B28:B30"/>
    <mergeCell ref="A46:A48"/>
    <mergeCell ref="B46:B48"/>
    <mergeCell ref="A31:A33"/>
    <mergeCell ref="B31:B33"/>
    <mergeCell ref="A34:A36"/>
    <mergeCell ref="B34:B36"/>
    <mergeCell ref="A37:A39"/>
    <mergeCell ref="A52:A54"/>
    <mergeCell ref="B52:B54"/>
    <mergeCell ref="A22:A24"/>
    <mergeCell ref="A25:A27"/>
    <mergeCell ref="B25:B27"/>
    <mergeCell ref="AH25:AH27"/>
    <mergeCell ref="AH28:AH30"/>
    <mergeCell ref="AH31:AH33"/>
    <mergeCell ref="AH34:AH36"/>
    <mergeCell ref="AH37:AH39"/>
    <mergeCell ref="AH40:AH42"/>
    <mergeCell ref="AH43:AH45"/>
    <mergeCell ref="AH46:AH48"/>
    <mergeCell ref="AH49:AH51"/>
    <mergeCell ref="D40:M40"/>
    <mergeCell ref="N27:W27"/>
    <mergeCell ref="N28:W28"/>
    <mergeCell ref="N30:W30"/>
    <mergeCell ref="N31:W31"/>
    <mergeCell ref="N33:W33"/>
    <mergeCell ref="N22:W22"/>
    <mergeCell ref="N24:W24"/>
    <mergeCell ref="N25:W25"/>
    <mergeCell ref="D27:M27"/>
    <mergeCell ref="D28:M28"/>
    <mergeCell ref="D30:M30"/>
    <mergeCell ref="D31:M31"/>
    <mergeCell ref="D33:M33"/>
    <mergeCell ref="D34:M34"/>
    <mergeCell ref="D36:M36"/>
    <mergeCell ref="D37:M37"/>
    <mergeCell ref="N52:W52"/>
    <mergeCell ref="N54:W54"/>
    <mergeCell ref="AH52:AH54"/>
    <mergeCell ref="A43:A45"/>
    <mergeCell ref="B43:B45"/>
    <mergeCell ref="A49:A51"/>
    <mergeCell ref="B49:B51"/>
    <mergeCell ref="B37:B39"/>
    <mergeCell ref="A40:A42"/>
    <mergeCell ref="B40:B42"/>
    <mergeCell ref="N40:W40"/>
    <mergeCell ref="N42:W42"/>
    <mergeCell ref="N43:W43"/>
    <mergeCell ref="N45:W45"/>
    <mergeCell ref="N46:W46"/>
    <mergeCell ref="N48:W48"/>
    <mergeCell ref="N49:W49"/>
    <mergeCell ref="N51:W51"/>
    <mergeCell ref="D42:M42"/>
    <mergeCell ref="D43:M43"/>
    <mergeCell ref="D45:M45"/>
    <mergeCell ref="D46:M46"/>
    <mergeCell ref="D48:M48"/>
    <mergeCell ref="D39:M39"/>
    <mergeCell ref="X19:AG19"/>
    <mergeCell ref="X21:AG21"/>
    <mergeCell ref="X22:AG22"/>
    <mergeCell ref="X24:AG24"/>
    <mergeCell ref="X25:AG25"/>
    <mergeCell ref="X27:AG27"/>
    <mergeCell ref="X28:AG28"/>
    <mergeCell ref="X30:AG30"/>
    <mergeCell ref="X31:AG31"/>
    <mergeCell ref="X33:AG33"/>
    <mergeCell ref="X49:AG49"/>
    <mergeCell ref="X51:AG51"/>
    <mergeCell ref="X52:AG52"/>
    <mergeCell ref="X54:AG54"/>
    <mergeCell ref="D24:M24"/>
    <mergeCell ref="D25:M25"/>
    <mergeCell ref="D49:M49"/>
    <mergeCell ref="D51:M51"/>
    <mergeCell ref="X43:AG43"/>
    <mergeCell ref="X45:AG45"/>
    <mergeCell ref="X46:AG46"/>
    <mergeCell ref="X48:AG48"/>
    <mergeCell ref="X34:AG34"/>
    <mergeCell ref="X36:AG36"/>
    <mergeCell ref="X37:AG37"/>
    <mergeCell ref="X39:AG39"/>
    <mergeCell ref="X40:AG40"/>
    <mergeCell ref="D52:M52"/>
    <mergeCell ref="D54:M54"/>
    <mergeCell ref="N34:W34"/>
    <mergeCell ref="N36:W36"/>
    <mergeCell ref="N37:W37"/>
    <mergeCell ref="N39:W39"/>
    <mergeCell ref="AH14:AH15"/>
    <mergeCell ref="A12:AH12"/>
    <mergeCell ref="C52:C54"/>
    <mergeCell ref="A56:B56"/>
    <mergeCell ref="AH55:AH56"/>
    <mergeCell ref="C16:C18"/>
    <mergeCell ref="C19:C21"/>
    <mergeCell ref="C22:C24"/>
    <mergeCell ref="C25:C27"/>
    <mergeCell ref="C28:C30"/>
    <mergeCell ref="C31:C33"/>
    <mergeCell ref="C34:C36"/>
    <mergeCell ref="C37:C39"/>
    <mergeCell ref="C40:C42"/>
    <mergeCell ref="C43:C45"/>
    <mergeCell ref="C46:C48"/>
    <mergeCell ref="C49:C51"/>
    <mergeCell ref="X56:AG56"/>
    <mergeCell ref="D56:M56"/>
    <mergeCell ref="N56:W56"/>
    <mergeCell ref="D55:M55"/>
    <mergeCell ref="N55:W55"/>
    <mergeCell ref="X55:AG55"/>
    <mergeCell ref="X42:AG42"/>
  </mergeCells>
  <printOptions horizontalCentered="1"/>
  <pageMargins left="0.78740157480314965" right="0.39370078740157483" top="1.1811023622047245" bottom="0.86614173228346458" header="0.78740157480314965" footer="0.78740157480314965"/>
  <pageSetup paperSize="9" scale="90" firstPageNumber="0" orientation="portrait" horizontalDpi="300" verticalDpi="300" r:id="rId1"/>
  <headerFooter alignWithMargins="0">
    <oddHeader xml:space="preserve">&amp;C&amp;"Times New Roman,Normal"&amp;12
</oddHeader>
  </headerFooter>
  <drawing r:id="rId2"/>
  <legacyDrawing r:id="rId3"/>
  <oleObjects>
    <mc:AlternateContent xmlns:mc="http://schemas.openxmlformats.org/markup-compatibility/2006">
      <mc:Choice Requires="x14">
        <oleObject progId="Figura do Microsoft Photo Editor 3.0" shapeId="2049" r:id="rId4">
          <objectPr defaultSize="0" autoPict="0" r:id="rId5">
            <anchor moveWithCells="1" sizeWithCells="1">
              <from>
                <xdr:col>0</xdr:col>
                <xdr:colOff>38100</xdr:colOff>
                <xdr:row>0</xdr:row>
                <xdr:rowOff>85725</xdr:rowOff>
              </from>
              <to>
                <xdr:col>1</xdr:col>
                <xdr:colOff>1400175</xdr:colOff>
                <xdr:row>3</xdr:row>
                <xdr:rowOff>104775</xdr:rowOff>
              </to>
            </anchor>
          </objectPr>
        </oleObject>
      </mc:Choice>
      <mc:Fallback>
        <oleObject progId="Figura do Microsoft Photo Editor 3.0" shapeId="2049" r:id="rId4"/>
      </mc:Fallback>
    </mc:AlternateContent>
  </oleObjec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12"/>
  <sheetViews>
    <sheetView workbookViewId="0">
      <selection sqref="A1:XFD1048576"/>
    </sheetView>
  </sheetViews>
  <sheetFormatPr defaultRowHeight="12.75"/>
  <cols>
    <col min="2" max="2" width="25.7109375" customWidth="1"/>
    <col min="5" max="9" width="12.7109375" customWidth="1"/>
  </cols>
  <sheetData>
    <row r="1" spans="1:9">
      <c r="A1" s="215"/>
      <c r="B1" s="215"/>
      <c r="C1" s="215"/>
      <c r="D1" s="215"/>
      <c r="E1" s="215"/>
      <c r="F1" s="215"/>
      <c r="G1" s="215"/>
      <c r="H1" s="215"/>
      <c r="I1" s="216"/>
    </row>
    <row r="2" spans="1:9" ht="18.75">
      <c r="A2" s="162" t="s">
        <v>499</v>
      </c>
      <c r="B2" s="163"/>
      <c r="C2" s="163"/>
      <c r="D2" s="163"/>
      <c r="E2" s="163"/>
      <c r="F2" s="163"/>
      <c r="G2" s="163"/>
      <c r="H2" s="163"/>
      <c r="I2" s="164"/>
    </row>
    <row r="3" spans="1:9" ht="18">
      <c r="A3" s="356" t="s">
        <v>500</v>
      </c>
      <c r="B3" s="356"/>
      <c r="C3" s="356"/>
      <c r="D3" s="356"/>
      <c r="E3" s="356"/>
      <c r="F3" s="356"/>
      <c r="G3" s="356"/>
      <c r="H3" s="356"/>
      <c r="I3" s="356"/>
    </row>
    <row r="4" spans="1:9" ht="16.5">
      <c r="A4" s="357" t="s">
        <v>501</v>
      </c>
      <c r="B4" s="357"/>
      <c r="C4" s="357"/>
      <c r="D4" s="165" t="s">
        <v>502</v>
      </c>
      <c r="E4" s="165" t="s">
        <v>503</v>
      </c>
      <c r="F4" s="166" t="s">
        <v>504</v>
      </c>
      <c r="G4" s="167"/>
      <c r="H4" s="165" t="s">
        <v>505</v>
      </c>
      <c r="I4" s="165" t="s">
        <v>506</v>
      </c>
    </row>
    <row r="5" spans="1:9" ht="18">
      <c r="A5" s="357"/>
      <c r="B5" s="357"/>
      <c r="C5" s="357"/>
      <c r="D5" s="168"/>
      <c r="E5" s="301">
        <v>1</v>
      </c>
      <c r="F5" s="358"/>
      <c r="G5" s="358"/>
      <c r="H5" s="229" t="s">
        <v>651</v>
      </c>
      <c r="I5" s="168" t="s">
        <v>507</v>
      </c>
    </row>
    <row r="6" spans="1:9" ht="37.5" customHeight="1">
      <c r="A6" s="169" t="s">
        <v>508</v>
      </c>
      <c r="B6" s="359" t="s">
        <v>338</v>
      </c>
      <c r="C6" s="359"/>
      <c r="D6" s="359"/>
      <c r="E6" s="359"/>
      <c r="F6" s="359"/>
      <c r="G6" s="170"/>
      <c r="H6" s="171"/>
      <c r="I6" s="172"/>
    </row>
    <row r="7" spans="1:9">
      <c r="A7" s="360"/>
      <c r="B7" s="360"/>
      <c r="C7" s="360"/>
      <c r="D7" s="360"/>
      <c r="E7" s="360"/>
      <c r="F7" s="360"/>
      <c r="G7" s="360"/>
      <c r="H7" s="360"/>
      <c r="I7" s="360"/>
    </row>
    <row r="8" spans="1:9">
      <c r="A8" s="360"/>
      <c r="B8" s="360"/>
      <c r="C8" s="360"/>
      <c r="D8" s="360"/>
      <c r="E8" s="360"/>
      <c r="F8" s="360"/>
      <c r="G8" s="360"/>
      <c r="H8" s="360"/>
      <c r="I8" s="360"/>
    </row>
    <row r="9" spans="1:9">
      <c r="A9" s="173" t="s">
        <v>509</v>
      </c>
      <c r="B9" s="355" t="s">
        <v>510</v>
      </c>
      <c r="C9" s="355"/>
      <c r="D9" s="355"/>
      <c r="E9" s="355"/>
      <c r="F9" s="174" t="s">
        <v>511</v>
      </c>
      <c r="G9" s="175"/>
      <c r="H9" s="176"/>
      <c r="I9" s="177" t="s">
        <v>129</v>
      </c>
    </row>
    <row r="10" spans="1:9">
      <c r="A10" s="364"/>
      <c r="B10" s="365" t="s">
        <v>538</v>
      </c>
      <c r="C10" s="365"/>
      <c r="D10" s="365"/>
      <c r="E10" s="365"/>
      <c r="F10" s="366"/>
      <c r="G10" s="366"/>
      <c r="H10" s="366"/>
      <c r="I10" s="367" t="s">
        <v>73</v>
      </c>
    </row>
    <row r="11" spans="1:9">
      <c r="A11" s="364"/>
      <c r="B11" s="365"/>
      <c r="C11" s="365"/>
      <c r="D11" s="365"/>
      <c r="E11" s="365"/>
      <c r="F11" s="366"/>
      <c r="G11" s="366"/>
      <c r="H11" s="366"/>
      <c r="I11" s="367"/>
    </row>
    <row r="12" spans="1:9" ht="38.25">
      <c r="A12" s="368" t="s">
        <v>512</v>
      </c>
      <c r="B12" s="368"/>
      <c r="C12" s="368" t="s">
        <v>129</v>
      </c>
      <c r="D12" s="368" t="s">
        <v>134</v>
      </c>
      <c r="E12" s="368" t="s">
        <v>513</v>
      </c>
      <c r="F12" s="368"/>
      <c r="G12" s="368" t="s">
        <v>514</v>
      </c>
      <c r="H12" s="368"/>
      <c r="I12" s="178" t="s">
        <v>515</v>
      </c>
    </row>
    <row r="13" spans="1:9">
      <c r="A13" s="368"/>
      <c r="B13" s="368"/>
      <c r="C13" s="368"/>
      <c r="D13" s="368"/>
      <c r="E13" s="179" t="s">
        <v>516</v>
      </c>
      <c r="F13" s="179" t="s">
        <v>517</v>
      </c>
      <c r="G13" s="179" t="s">
        <v>516</v>
      </c>
      <c r="H13" s="179" t="s">
        <v>517</v>
      </c>
      <c r="I13" s="180"/>
    </row>
    <row r="14" spans="1:9">
      <c r="A14" s="369" t="s">
        <v>539</v>
      </c>
      <c r="B14" s="370"/>
      <c r="C14" s="217" t="s">
        <v>156</v>
      </c>
      <c r="D14" s="218">
        <v>4</v>
      </c>
      <c r="E14" s="218">
        <v>1</v>
      </c>
      <c r="F14" s="219">
        <v>0</v>
      </c>
      <c r="G14" s="220">
        <v>54.778500000000001</v>
      </c>
      <c r="H14" s="221">
        <v>10.418100000000001</v>
      </c>
      <c r="I14" s="222">
        <v>219.11</v>
      </c>
    </row>
    <row r="15" spans="1:9">
      <c r="A15" s="371" t="s">
        <v>550</v>
      </c>
      <c r="B15" s="372"/>
      <c r="C15" s="217" t="s">
        <v>156</v>
      </c>
      <c r="D15" s="218">
        <v>8</v>
      </c>
      <c r="E15" s="218">
        <v>1</v>
      </c>
      <c r="F15" s="219">
        <v>0</v>
      </c>
      <c r="G15" s="223">
        <v>139.1086</v>
      </c>
      <c r="H15" s="224">
        <v>13.528</v>
      </c>
      <c r="I15" s="222">
        <v>1112.8699999999999</v>
      </c>
    </row>
    <row r="16" spans="1:9">
      <c r="A16" s="373" t="s">
        <v>540</v>
      </c>
      <c r="B16" s="374"/>
      <c r="C16" s="217" t="s">
        <v>156</v>
      </c>
      <c r="D16" s="218">
        <v>8</v>
      </c>
      <c r="E16" s="218">
        <v>1</v>
      </c>
      <c r="F16" s="219">
        <v>0</v>
      </c>
      <c r="G16" s="223">
        <v>119.51649999999999</v>
      </c>
      <c r="H16" s="224">
        <v>13.528</v>
      </c>
      <c r="I16" s="222">
        <v>956.13</v>
      </c>
    </row>
    <row r="17" spans="1:9">
      <c r="A17" s="375"/>
      <c r="B17" s="376"/>
      <c r="C17" s="267"/>
      <c r="D17" s="266"/>
      <c r="E17" s="266"/>
      <c r="F17" s="265"/>
      <c r="G17" s="264"/>
      <c r="H17" s="263"/>
      <c r="I17" s="222">
        <v>0</v>
      </c>
    </row>
    <row r="18" spans="1:9">
      <c r="A18" s="183"/>
      <c r="B18" s="189"/>
      <c r="C18" s="189"/>
      <c r="D18" s="189"/>
      <c r="E18" s="189"/>
      <c r="F18" s="189"/>
      <c r="G18" s="189"/>
      <c r="H18" s="189" t="s">
        <v>518</v>
      </c>
      <c r="I18" s="190">
        <v>2288.11</v>
      </c>
    </row>
    <row r="19" spans="1:9">
      <c r="A19" s="183"/>
      <c r="B19" s="189"/>
      <c r="C19" s="189"/>
      <c r="D19" s="189"/>
      <c r="E19" s="189"/>
      <c r="F19" s="189"/>
      <c r="G19" s="189"/>
      <c r="H19" s="189"/>
      <c r="I19" s="184"/>
    </row>
    <row r="20" spans="1:9" ht="38.25">
      <c r="A20" s="368" t="s">
        <v>519</v>
      </c>
      <c r="B20" s="368"/>
      <c r="C20" s="368"/>
      <c r="D20" s="368"/>
      <c r="E20" s="368"/>
      <c r="F20" s="368"/>
      <c r="G20" s="191" t="s">
        <v>134</v>
      </c>
      <c r="H20" s="192" t="s">
        <v>520</v>
      </c>
      <c r="I20" s="192" t="s">
        <v>515</v>
      </c>
    </row>
    <row r="21" spans="1:9">
      <c r="A21" s="174"/>
      <c r="B21" s="175"/>
      <c r="C21" s="175"/>
      <c r="D21" s="175"/>
      <c r="E21" s="175"/>
      <c r="F21" s="176"/>
      <c r="G21" s="193"/>
      <c r="H21" s="194"/>
      <c r="I21" s="182">
        <v>0</v>
      </c>
    </row>
    <row r="22" spans="1:9">
      <c r="A22" s="183"/>
      <c r="B22" s="189"/>
      <c r="C22" s="189"/>
      <c r="D22" s="189"/>
      <c r="E22" s="189"/>
      <c r="F22" s="184"/>
      <c r="G22" s="193"/>
      <c r="H22" s="194"/>
      <c r="I22" s="182">
        <v>0</v>
      </c>
    </row>
    <row r="23" spans="1:9">
      <c r="A23" s="183"/>
      <c r="B23" s="189"/>
      <c r="C23" s="189"/>
      <c r="D23" s="189"/>
      <c r="E23" s="189"/>
      <c r="F23" s="184"/>
      <c r="G23" s="193"/>
      <c r="H23" s="194"/>
      <c r="I23" s="182">
        <v>0</v>
      </c>
    </row>
    <row r="24" spans="1:9">
      <c r="A24" s="183"/>
      <c r="B24" s="189"/>
      <c r="C24" s="189"/>
      <c r="D24" s="189"/>
      <c r="E24" s="189"/>
      <c r="F24" s="184"/>
      <c r="G24" s="193"/>
      <c r="H24" s="194"/>
      <c r="I24" s="182">
        <v>0</v>
      </c>
    </row>
    <row r="25" spans="1:9">
      <c r="A25" s="183"/>
      <c r="B25" s="189"/>
      <c r="C25" s="189"/>
      <c r="D25" s="189"/>
      <c r="E25" s="189"/>
      <c r="F25" s="184"/>
      <c r="G25" s="193"/>
      <c r="H25" s="194"/>
      <c r="I25" s="182">
        <v>0</v>
      </c>
    </row>
    <row r="26" spans="1:9">
      <c r="A26" s="183"/>
      <c r="B26" s="189"/>
      <c r="C26" s="189"/>
      <c r="D26" s="189"/>
      <c r="E26" s="189"/>
      <c r="F26" s="184"/>
      <c r="G26" s="193"/>
      <c r="H26" s="195"/>
      <c r="I26" s="182">
        <v>0</v>
      </c>
    </row>
    <row r="27" spans="1:9">
      <c r="A27" s="186"/>
      <c r="B27" s="196"/>
      <c r="C27" s="196"/>
      <c r="D27" s="196"/>
      <c r="E27" s="196"/>
      <c r="F27" s="187"/>
      <c r="G27" s="180"/>
      <c r="H27" s="197"/>
      <c r="I27" s="188"/>
    </row>
    <row r="28" spans="1:9">
      <c r="A28" s="183"/>
      <c r="B28" s="189"/>
      <c r="C28" s="189"/>
      <c r="D28" s="189"/>
      <c r="E28" s="189"/>
      <c r="F28" s="189"/>
      <c r="G28" s="189"/>
      <c r="H28" s="189" t="s">
        <v>521</v>
      </c>
      <c r="I28" s="188">
        <v>0</v>
      </c>
    </row>
    <row r="29" spans="1:9">
      <c r="A29" s="183"/>
      <c r="B29" s="189"/>
      <c r="C29" s="189"/>
      <c r="D29" s="189"/>
      <c r="E29" s="189"/>
      <c r="F29" s="189"/>
      <c r="G29" s="189"/>
      <c r="H29" s="189"/>
      <c r="I29" s="184"/>
    </row>
    <row r="30" spans="1:9" ht="38.25">
      <c r="A30" s="361" t="s">
        <v>74</v>
      </c>
      <c r="B30" s="362"/>
      <c r="C30" s="362"/>
      <c r="D30" s="362"/>
      <c r="E30" s="363"/>
      <c r="F30" s="191" t="s">
        <v>129</v>
      </c>
      <c r="G30" s="192" t="s">
        <v>522</v>
      </c>
      <c r="H30" s="198" t="s">
        <v>523</v>
      </c>
      <c r="I30" s="192" t="s">
        <v>524</v>
      </c>
    </row>
    <row r="31" spans="1:9">
      <c r="A31" s="225" t="s">
        <v>541</v>
      </c>
      <c r="B31" s="226"/>
      <c r="C31" s="226"/>
      <c r="D31" s="226"/>
      <c r="E31" s="227"/>
      <c r="F31" s="218" t="s">
        <v>542</v>
      </c>
      <c r="G31" s="218">
        <v>80</v>
      </c>
      <c r="H31" s="218">
        <v>4</v>
      </c>
      <c r="I31" s="228">
        <v>320</v>
      </c>
    </row>
    <row r="32" spans="1:9">
      <c r="A32" s="225" t="s">
        <v>543</v>
      </c>
      <c r="B32" s="226"/>
      <c r="C32" s="226"/>
      <c r="D32" s="226"/>
      <c r="E32" s="227"/>
      <c r="F32" s="218" t="s">
        <v>542</v>
      </c>
      <c r="G32" s="218">
        <v>20</v>
      </c>
      <c r="H32" s="218">
        <v>8</v>
      </c>
      <c r="I32" s="228">
        <v>160</v>
      </c>
    </row>
    <row r="33" spans="1:9">
      <c r="A33" s="225" t="s">
        <v>544</v>
      </c>
      <c r="B33" s="189"/>
      <c r="C33" s="189"/>
      <c r="D33" s="189"/>
      <c r="E33" s="184"/>
      <c r="F33" s="218" t="s">
        <v>542</v>
      </c>
      <c r="G33" s="218">
        <v>19</v>
      </c>
      <c r="H33" s="218">
        <v>4</v>
      </c>
      <c r="I33" s="182">
        <v>76</v>
      </c>
    </row>
    <row r="34" spans="1:9">
      <c r="A34" s="203"/>
      <c r="B34" s="189"/>
      <c r="C34" s="189"/>
      <c r="D34" s="189"/>
      <c r="E34" s="184"/>
      <c r="F34" s="181"/>
      <c r="G34" s="201"/>
      <c r="H34" s="202"/>
      <c r="I34" s="182">
        <v>0</v>
      </c>
    </row>
    <row r="35" spans="1:9">
      <c r="A35" s="204"/>
      <c r="B35" s="189"/>
      <c r="C35" s="189"/>
      <c r="D35" s="189"/>
      <c r="E35" s="184"/>
      <c r="F35" s="181"/>
      <c r="G35" s="205"/>
      <c r="H35" s="206"/>
      <c r="I35" s="182"/>
    </row>
    <row r="36" spans="1:9">
      <c r="A36" s="186"/>
      <c r="B36" s="196"/>
      <c r="C36" s="196"/>
      <c r="D36" s="196"/>
      <c r="E36" s="187"/>
      <c r="F36" s="179"/>
      <c r="G36" s="179"/>
      <c r="H36" s="180"/>
      <c r="I36" s="188"/>
    </row>
    <row r="37" spans="1:9">
      <c r="A37" s="183"/>
      <c r="B37" s="189"/>
      <c r="C37" s="189"/>
      <c r="D37" s="189"/>
      <c r="E37" s="189"/>
      <c r="F37" s="189"/>
      <c r="G37" s="189"/>
      <c r="H37" s="189" t="s">
        <v>525</v>
      </c>
      <c r="I37" s="188">
        <v>556</v>
      </c>
    </row>
    <row r="38" spans="1:9">
      <c r="A38" s="183"/>
      <c r="B38" s="189"/>
      <c r="C38" s="189"/>
      <c r="D38" s="189"/>
      <c r="E38" s="189"/>
      <c r="F38" s="189"/>
      <c r="G38" s="189"/>
      <c r="H38" s="189"/>
      <c r="I38" s="184"/>
    </row>
    <row r="39" spans="1:9">
      <c r="A39" s="183"/>
      <c r="B39" s="189"/>
      <c r="C39" s="189"/>
      <c r="D39" s="189"/>
      <c r="E39" s="189"/>
      <c r="F39" s="189"/>
      <c r="G39" s="377" t="s">
        <v>526</v>
      </c>
      <c r="H39" s="378"/>
      <c r="I39" s="190">
        <v>2844.11</v>
      </c>
    </row>
    <row r="40" spans="1:9">
      <c r="A40" s="183"/>
      <c r="B40" s="189"/>
      <c r="C40" s="189"/>
      <c r="D40" s="189"/>
      <c r="E40" s="189"/>
      <c r="F40" s="189"/>
      <c r="G40" s="189"/>
      <c r="H40" s="189"/>
      <c r="I40" s="184"/>
    </row>
    <row r="41" spans="1:9">
      <c r="A41" s="183" t="s">
        <v>527</v>
      </c>
      <c r="B41" s="189"/>
      <c r="D41" s="191">
        <v>1</v>
      </c>
      <c r="E41" s="189" t="s">
        <v>528</v>
      </c>
      <c r="F41" s="189"/>
      <c r="G41" s="189"/>
      <c r="H41" s="189"/>
      <c r="I41" s="184"/>
    </row>
    <row r="42" spans="1:9">
      <c r="A42" s="183"/>
      <c r="B42" s="189"/>
      <c r="C42" s="189"/>
      <c r="D42" s="189"/>
      <c r="E42" s="189"/>
      <c r="F42" s="189" t="s">
        <v>529</v>
      </c>
      <c r="G42" s="189"/>
      <c r="H42" s="189"/>
      <c r="I42" s="184"/>
    </row>
    <row r="43" spans="1:9">
      <c r="A43" s="183"/>
      <c r="B43" s="189"/>
      <c r="C43" s="189"/>
      <c r="D43" s="189"/>
      <c r="E43" s="377" t="s">
        <v>530</v>
      </c>
      <c r="F43" s="377"/>
      <c r="G43" s="377"/>
      <c r="H43" s="378"/>
      <c r="I43" s="190">
        <v>2844.11</v>
      </c>
    </row>
    <row r="44" spans="1:9">
      <c r="A44" s="183"/>
      <c r="B44" s="189"/>
      <c r="C44" s="189"/>
      <c r="D44" s="189"/>
      <c r="E44" s="189"/>
      <c r="F44" s="189"/>
      <c r="G44" s="189"/>
      <c r="H44" s="189"/>
      <c r="I44" s="184"/>
    </row>
    <row r="45" spans="1:9" ht="38.25">
      <c r="A45" s="361" t="s">
        <v>531</v>
      </c>
      <c r="B45" s="362"/>
      <c r="C45" s="362"/>
      <c r="D45" s="363"/>
      <c r="E45" s="191" t="s">
        <v>532</v>
      </c>
      <c r="F45" s="191" t="s">
        <v>134</v>
      </c>
      <c r="G45" s="191" t="s">
        <v>133</v>
      </c>
      <c r="H45" s="192" t="s">
        <v>533</v>
      </c>
      <c r="I45" s="192" t="s">
        <v>524</v>
      </c>
    </row>
    <row r="46" spans="1:9">
      <c r="A46" s="183"/>
      <c r="B46" s="189"/>
      <c r="C46" s="189"/>
      <c r="D46" s="189"/>
      <c r="E46" s="173"/>
      <c r="F46" s="173"/>
      <c r="G46" s="173"/>
      <c r="H46" s="173"/>
      <c r="I46" s="200">
        <v>0</v>
      </c>
    </row>
    <row r="47" spans="1:9">
      <c r="A47" s="183"/>
      <c r="B47" s="189"/>
      <c r="C47" s="189"/>
      <c r="D47" s="189"/>
      <c r="E47" s="185"/>
      <c r="F47" s="185"/>
      <c r="G47" s="185"/>
      <c r="H47" s="185"/>
      <c r="I47" s="182">
        <v>0</v>
      </c>
    </row>
    <row r="48" spans="1:9">
      <c r="A48" s="186"/>
      <c r="B48" s="196"/>
      <c r="C48" s="196"/>
      <c r="D48" s="196"/>
      <c r="E48" s="180"/>
      <c r="F48" s="180"/>
      <c r="G48" s="180"/>
      <c r="H48" s="180"/>
      <c r="I48" s="188">
        <v>0</v>
      </c>
    </row>
    <row r="49" spans="1:9">
      <c r="A49" s="183"/>
      <c r="B49" s="189"/>
      <c r="C49" s="189"/>
      <c r="D49" s="189"/>
      <c r="E49" s="189"/>
      <c r="F49" s="189"/>
      <c r="G49" s="189"/>
      <c r="H49" s="189" t="s">
        <v>534</v>
      </c>
      <c r="I49" s="190">
        <v>0</v>
      </c>
    </row>
    <row r="50" spans="1:9">
      <c r="A50" s="183"/>
      <c r="B50" s="189"/>
      <c r="C50" s="189"/>
      <c r="D50" s="189"/>
      <c r="E50" s="189"/>
      <c r="F50" s="189"/>
      <c r="G50" s="189"/>
      <c r="H50" s="189"/>
      <c r="I50" s="184"/>
    </row>
    <row r="51" spans="1:9">
      <c r="A51" s="207" t="s">
        <v>107</v>
      </c>
      <c r="B51" s="208"/>
      <c r="C51" s="208"/>
      <c r="D51" s="208"/>
      <c r="E51" s="208"/>
      <c r="F51" s="208"/>
      <c r="G51" s="208"/>
      <c r="H51" s="209" t="s">
        <v>535</v>
      </c>
      <c r="I51" s="190">
        <v>2844.11</v>
      </c>
    </row>
    <row r="52" spans="1:9">
      <c r="A52" s="207" t="s">
        <v>536</v>
      </c>
      <c r="B52" s="208"/>
      <c r="C52" s="208"/>
      <c r="D52" s="208"/>
      <c r="E52" s="208"/>
      <c r="F52" s="208"/>
      <c r="G52" s="208"/>
      <c r="H52" s="210">
        <v>0.28820000000000001</v>
      </c>
      <c r="I52" s="190">
        <v>819.67250200000012</v>
      </c>
    </row>
    <row r="53" spans="1:9">
      <c r="A53" s="211" t="s">
        <v>537</v>
      </c>
      <c r="B53" s="212"/>
      <c r="C53" s="212"/>
      <c r="D53" s="212"/>
      <c r="E53" s="212"/>
      <c r="F53" s="212"/>
      <c r="G53" s="212"/>
      <c r="H53" s="213"/>
      <c r="I53" s="214">
        <v>3663.782502</v>
      </c>
    </row>
    <row r="54" spans="1:9">
      <c r="A54" s="215"/>
      <c r="B54" s="215"/>
      <c r="C54" s="215"/>
      <c r="D54" s="215"/>
      <c r="E54" s="215"/>
      <c r="F54" s="215"/>
      <c r="G54" s="215"/>
      <c r="H54" s="215"/>
      <c r="I54" s="216"/>
    </row>
    <row r="55" spans="1:9">
      <c r="A55" s="215"/>
      <c r="B55" s="215"/>
      <c r="C55" s="215"/>
      <c r="D55" s="215"/>
      <c r="E55" s="215"/>
      <c r="F55" s="215"/>
      <c r="G55" s="215"/>
      <c r="H55" s="215"/>
      <c r="I55" s="216"/>
    </row>
    <row r="56" spans="1:9">
      <c r="A56" s="215"/>
      <c r="B56" s="215"/>
      <c r="C56" s="215"/>
      <c r="D56" s="215"/>
      <c r="E56" s="215"/>
      <c r="F56" s="215"/>
      <c r="G56" s="215"/>
      <c r="H56" s="215"/>
      <c r="I56" s="216"/>
    </row>
    <row r="57" spans="1:9">
      <c r="A57" s="215"/>
      <c r="B57" s="215"/>
      <c r="C57" s="215"/>
      <c r="D57" s="215"/>
      <c r="E57" s="215"/>
      <c r="F57" s="215"/>
      <c r="G57" s="215"/>
      <c r="H57" s="215"/>
      <c r="I57" s="216"/>
    </row>
    <row r="58" spans="1:9">
      <c r="A58" s="215"/>
      <c r="B58" s="215"/>
      <c r="C58" s="215"/>
      <c r="D58" s="215"/>
      <c r="E58" s="215"/>
      <c r="F58" s="215"/>
      <c r="G58" s="215"/>
      <c r="H58" s="215"/>
      <c r="I58" s="216"/>
    </row>
    <row r="59" spans="1:9">
      <c r="A59" s="215"/>
      <c r="B59" s="215"/>
      <c r="C59" s="215"/>
      <c r="D59" s="215"/>
      <c r="E59" s="215"/>
      <c r="F59" s="215"/>
      <c r="G59" s="215"/>
      <c r="H59" s="215"/>
      <c r="I59" s="216"/>
    </row>
    <row r="60" spans="1:9">
      <c r="A60" s="215"/>
      <c r="B60" s="215"/>
      <c r="C60" s="215"/>
      <c r="D60" s="215"/>
      <c r="E60" s="215"/>
      <c r="F60" s="215"/>
      <c r="G60" s="215"/>
      <c r="H60" s="215"/>
      <c r="I60" s="216"/>
    </row>
    <row r="61" spans="1:9" ht="18.75">
      <c r="A61" s="162" t="s">
        <v>499</v>
      </c>
      <c r="B61" s="163"/>
      <c r="C61" s="163"/>
      <c r="D61" s="163"/>
      <c r="E61" s="163"/>
      <c r="F61" s="163"/>
      <c r="G61" s="163"/>
      <c r="H61" s="163"/>
      <c r="I61" s="164"/>
    </row>
    <row r="62" spans="1:9" ht="18">
      <c r="A62" s="356" t="s">
        <v>500</v>
      </c>
      <c r="B62" s="356"/>
      <c r="C62" s="356"/>
      <c r="D62" s="356"/>
      <c r="E62" s="356"/>
      <c r="F62" s="356"/>
      <c r="G62" s="356"/>
      <c r="H62" s="356"/>
      <c r="I62" s="356"/>
    </row>
    <row r="63" spans="1:9" ht="16.5">
      <c r="A63" s="357" t="s">
        <v>501</v>
      </c>
      <c r="B63" s="357"/>
      <c r="C63" s="357"/>
      <c r="D63" s="165" t="s">
        <v>502</v>
      </c>
      <c r="E63" s="165" t="s">
        <v>503</v>
      </c>
      <c r="F63" s="166" t="s">
        <v>504</v>
      </c>
      <c r="G63" s="167"/>
      <c r="H63" s="165" t="s">
        <v>505</v>
      </c>
      <c r="I63" s="165" t="s">
        <v>506</v>
      </c>
    </row>
    <row r="64" spans="1:9" ht="18">
      <c r="A64" s="357"/>
      <c r="B64" s="357"/>
      <c r="C64" s="357"/>
      <c r="D64" s="168"/>
      <c r="E64" s="301" t="s">
        <v>164</v>
      </c>
      <c r="F64" s="358"/>
      <c r="G64" s="358"/>
      <c r="H64" s="229" t="s">
        <v>651</v>
      </c>
      <c r="I64" s="168" t="s">
        <v>507</v>
      </c>
    </row>
    <row r="65" spans="1:9" ht="37.5" customHeight="1">
      <c r="A65" s="169" t="s">
        <v>508</v>
      </c>
      <c r="B65" s="359" t="s">
        <v>657</v>
      </c>
      <c r="C65" s="359"/>
      <c r="D65" s="359"/>
      <c r="E65" s="359"/>
      <c r="F65" s="359"/>
      <c r="G65" s="170"/>
      <c r="H65" s="171"/>
      <c r="I65" s="172"/>
    </row>
    <row r="66" spans="1:9">
      <c r="A66" s="360"/>
      <c r="B66" s="360"/>
      <c r="C66" s="360"/>
      <c r="D66" s="360"/>
      <c r="E66" s="360"/>
      <c r="F66" s="360"/>
      <c r="G66" s="360"/>
      <c r="H66" s="360"/>
      <c r="I66" s="360"/>
    </row>
    <row r="67" spans="1:9">
      <c r="A67" s="360"/>
      <c r="B67" s="360"/>
      <c r="C67" s="360"/>
      <c r="D67" s="360"/>
      <c r="E67" s="360"/>
      <c r="F67" s="360"/>
      <c r="G67" s="360"/>
      <c r="H67" s="360"/>
      <c r="I67" s="360"/>
    </row>
    <row r="68" spans="1:9">
      <c r="A68" s="173" t="s">
        <v>509</v>
      </c>
      <c r="B68" s="355" t="s">
        <v>510</v>
      </c>
      <c r="C68" s="355"/>
      <c r="D68" s="355"/>
      <c r="E68" s="355"/>
      <c r="F68" s="174" t="s">
        <v>511</v>
      </c>
      <c r="G68" s="175"/>
      <c r="H68" s="176"/>
      <c r="I68" s="177" t="s">
        <v>129</v>
      </c>
    </row>
    <row r="69" spans="1:9">
      <c r="A69" s="364"/>
      <c r="B69" s="365" t="s">
        <v>575</v>
      </c>
      <c r="C69" s="365"/>
      <c r="D69" s="365"/>
      <c r="E69" s="365"/>
      <c r="F69" s="366"/>
      <c r="G69" s="366"/>
      <c r="H69" s="366"/>
      <c r="I69" s="367" t="s">
        <v>545</v>
      </c>
    </row>
    <row r="70" spans="1:9">
      <c r="A70" s="364"/>
      <c r="B70" s="365"/>
      <c r="C70" s="365"/>
      <c r="D70" s="365"/>
      <c r="E70" s="365"/>
      <c r="F70" s="366"/>
      <c r="G70" s="366"/>
      <c r="H70" s="366"/>
      <c r="I70" s="367"/>
    </row>
    <row r="71" spans="1:9" ht="38.25">
      <c r="A71" s="368" t="s">
        <v>512</v>
      </c>
      <c r="B71" s="368"/>
      <c r="C71" s="368" t="s">
        <v>129</v>
      </c>
      <c r="D71" s="368" t="s">
        <v>134</v>
      </c>
      <c r="E71" s="368" t="s">
        <v>513</v>
      </c>
      <c r="F71" s="368"/>
      <c r="G71" s="368" t="s">
        <v>514</v>
      </c>
      <c r="H71" s="368"/>
      <c r="I71" s="178" t="s">
        <v>515</v>
      </c>
    </row>
    <row r="72" spans="1:9">
      <c r="A72" s="368"/>
      <c r="B72" s="368"/>
      <c r="C72" s="368"/>
      <c r="D72" s="368"/>
      <c r="E72" s="179" t="s">
        <v>516</v>
      </c>
      <c r="F72" s="179" t="s">
        <v>517</v>
      </c>
      <c r="G72" s="179" t="s">
        <v>516</v>
      </c>
      <c r="H72" s="179" t="s">
        <v>517</v>
      </c>
      <c r="I72" s="180"/>
    </row>
    <row r="73" spans="1:9" ht="24.75" customHeight="1">
      <c r="A73" s="379" t="s">
        <v>570</v>
      </c>
      <c r="B73" s="379"/>
      <c r="C73" s="276" t="s">
        <v>156</v>
      </c>
      <c r="D73" s="276">
        <v>2</v>
      </c>
      <c r="E73" s="276">
        <v>1</v>
      </c>
      <c r="F73" s="275">
        <v>0</v>
      </c>
      <c r="G73" s="274">
        <v>103.5</v>
      </c>
      <c r="H73" s="273">
        <v>12.284000000000001</v>
      </c>
      <c r="I73" s="222">
        <v>207</v>
      </c>
    </row>
    <row r="74" spans="1:9">
      <c r="A74" s="380"/>
      <c r="B74" s="380"/>
      <c r="C74" s="218"/>
      <c r="D74" s="218"/>
      <c r="E74" s="218"/>
      <c r="F74" s="219"/>
      <c r="G74" s="272"/>
      <c r="H74" s="271"/>
      <c r="I74" s="222">
        <v>0</v>
      </c>
    </row>
    <row r="75" spans="1:9">
      <c r="A75" s="381"/>
      <c r="B75" s="381"/>
      <c r="C75" s="218"/>
      <c r="D75" s="218"/>
      <c r="E75" s="218"/>
      <c r="F75" s="219"/>
      <c r="G75" s="272"/>
      <c r="H75" s="271"/>
      <c r="I75" s="222">
        <v>0</v>
      </c>
    </row>
    <row r="76" spans="1:9">
      <c r="A76" s="381"/>
      <c r="B76" s="381"/>
      <c r="C76" s="218"/>
      <c r="D76" s="218"/>
      <c r="E76" s="218"/>
      <c r="F76" s="219"/>
      <c r="G76" s="228"/>
      <c r="H76" s="270"/>
      <c r="I76" s="222">
        <v>0</v>
      </c>
    </row>
    <row r="77" spans="1:9">
      <c r="A77" s="382"/>
      <c r="B77" s="383"/>
      <c r="C77" s="175"/>
      <c r="D77" s="175"/>
      <c r="E77" s="175"/>
      <c r="F77" s="175"/>
      <c r="G77" s="175"/>
      <c r="H77" s="176" t="s">
        <v>518</v>
      </c>
      <c r="I77" s="269">
        <v>207</v>
      </c>
    </row>
    <row r="78" spans="1:9">
      <c r="A78" s="384"/>
      <c r="B78" s="385"/>
      <c r="C78" s="196"/>
      <c r="D78" s="196"/>
      <c r="E78" s="196"/>
      <c r="F78" s="196"/>
      <c r="G78" s="196"/>
      <c r="H78" s="196"/>
      <c r="I78" s="268"/>
    </row>
    <row r="79" spans="1:9" ht="38.25">
      <c r="A79" s="368" t="s">
        <v>519</v>
      </c>
      <c r="B79" s="368"/>
      <c r="C79" s="368"/>
      <c r="D79" s="368"/>
      <c r="E79" s="368"/>
      <c r="F79" s="368"/>
      <c r="G79" s="191" t="s">
        <v>134</v>
      </c>
      <c r="H79" s="192" t="s">
        <v>520</v>
      </c>
      <c r="I79" s="192" t="s">
        <v>515</v>
      </c>
    </row>
    <row r="80" spans="1:9">
      <c r="A80" s="230" t="s">
        <v>546</v>
      </c>
      <c r="B80" s="175"/>
      <c r="C80" s="175"/>
      <c r="D80" s="175"/>
      <c r="E80" s="175"/>
      <c r="F80" s="176"/>
      <c r="G80" s="193">
        <v>2</v>
      </c>
      <c r="H80" s="194">
        <v>10.16</v>
      </c>
      <c r="I80" s="182">
        <v>20.32</v>
      </c>
    </row>
    <row r="81" spans="1:9">
      <c r="A81" s="231" t="s">
        <v>547</v>
      </c>
      <c r="B81" s="189"/>
      <c r="C81" s="189"/>
      <c r="D81" s="189"/>
      <c r="E81" s="189"/>
      <c r="F81" s="184"/>
      <c r="G81" s="193">
        <v>2</v>
      </c>
      <c r="H81" s="194">
        <v>7.62</v>
      </c>
      <c r="I81" s="182">
        <v>15.24</v>
      </c>
    </row>
    <row r="82" spans="1:9">
      <c r="A82" s="231" t="s">
        <v>548</v>
      </c>
      <c r="B82" s="189"/>
      <c r="C82" s="189"/>
      <c r="D82" s="189"/>
      <c r="E82" s="189"/>
      <c r="F82" s="184"/>
      <c r="G82" s="193">
        <v>2</v>
      </c>
      <c r="H82" s="194">
        <v>12.9</v>
      </c>
      <c r="I82" s="182">
        <v>25.8</v>
      </c>
    </row>
    <row r="83" spans="1:9">
      <c r="A83" s="231" t="s">
        <v>551</v>
      </c>
      <c r="B83" s="189"/>
      <c r="C83" s="189"/>
      <c r="D83" s="189"/>
      <c r="E83" s="189"/>
      <c r="F83" s="184"/>
      <c r="G83" s="193">
        <v>2</v>
      </c>
      <c r="H83" s="194">
        <v>7.46</v>
      </c>
      <c r="I83" s="182">
        <v>14.92</v>
      </c>
    </row>
    <row r="84" spans="1:9">
      <c r="A84" s="231" t="s">
        <v>574</v>
      </c>
      <c r="B84" s="189"/>
      <c r="C84" s="189"/>
      <c r="D84" s="189"/>
      <c r="E84" s="189"/>
      <c r="F84" s="184"/>
      <c r="G84" s="193">
        <v>2</v>
      </c>
      <c r="H84" s="194">
        <v>10.16</v>
      </c>
      <c r="I84" s="182">
        <v>20.32</v>
      </c>
    </row>
    <row r="85" spans="1:9">
      <c r="A85" s="183"/>
      <c r="B85" s="189"/>
      <c r="C85" s="189"/>
      <c r="D85" s="189"/>
      <c r="E85" s="189"/>
      <c r="F85" s="184"/>
      <c r="G85" s="193"/>
      <c r="H85" s="195"/>
      <c r="I85" s="182">
        <v>0</v>
      </c>
    </row>
    <row r="86" spans="1:9">
      <c r="A86" s="186"/>
      <c r="B86" s="196"/>
      <c r="C86" s="196"/>
      <c r="D86" s="196"/>
      <c r="E86" s="196"/>
      <c r="F86" s="187"/>
      <c r="G86" s="180"/>
      <c r="H86" s="197"/>
      <c r="I86" s="188"/>
    </row>
    <row r="87" spans="1:9">
      <c r="A87" s="183"/>
      <c r="B87" s="189"/>
      <c r="C87" s="189"/>
      <c r="D87" s="189"/>
      <c r="E87" s="189"/>
      <c r="F87" s="189"/>
      <c r="G87" s="189"/>
      <c r="H87" s="189" t="s">
        <v>521</v>
      </c>
      <c r="I87" s="188">
        <v>96.6</v>
      </c>
    </row>
    <row r="88" spans="1:9">
      <c r="A88" s="183"/>
      <c r="B88" s="189"/>
      <c r="C88" s="189"/>
      <c r="D88" s="189"/>
      <c r="E88" s="189"/>
      <c r="F88" s="189"/>
      <c r="G88" s="189"/>
      <c r="H88" s="189"/>
      <c r="I88" s="184"/>
    </row>
    <row r="89" spans="1:9" ht="38.25">
      <c r="A89" s="361" t="s">
        <v>74</v>
      </c>
      <c r="B89" s="362"/>
      <c r="C89" s="362"/>
      <c r="D89" s="362"/>
      <c r="E89" s="363"/>
      <c r="F89" s="191" t="s">
        <v>129</v>
      </c>
      <c r="G89" s="192" t="s">
        <v>522</v>
      </c>
      <c r="H89" s="198" t="s">
        <v>523</v>
      </c>
      <c r="I89" s="192" t="s">
        <v>524</v>
      </c>
    </row>
    <row r="90" spans="1:9">
      <c r="A90" s="225" t="s">
        <v>549</v>
      </c>
      <c r="B90" s="226"/>
      <c r="C90" s="226"/>
      <c r="D90" s="226"/>
      <c r="E90" s="227"/>
      <c r="F90" s="218" t="s">
        <v>28</v>
      </c>
      <c r="G90" s="218">
        <v>36.130000000000003</v>
      </c>
      <c r="H90" s="232">
        <v>0.5</v>
      </c>
      <c r="I90" s="228">
        <v>18.07</v>
      </c>
    </row>
    <row r="91" spans="1:9">
      <c r="A91" s="225"/>
      <c r="B91" s="226"/>
      <c r="C91" s="226"/>
      <c r="D91" s="226"/>
      <c r="E91" s="227"/>
      <c r="F91" s="218"/>
      <c r="G91" s="218"/>
      <c r="H91" s="232"/>
      <c r="I91" s="228">
        <v>0</v>
      </c>
    </row>
    <row r="92" spans="1:9">
      <c r="A92" s="199"/>
      <c r="B92" s="189"/>
      <c r="C92" s="189"/>
      <c r="D92" s="189"/>
      <c r="E92" s="184"/>
      <c r="F92" s="181"/>
      <c r="G92" s="201"/>
      <c r="H92" s="202"/>
      <c r="I92" s="182"/>
    </row>
    <row r="93" spans="1:9">
      <c r="A93" s="203"/>
      <c r="B93" s="189"/>
      <c r="C93" s="189"/>
      <c r="D93" s="189"/>
      <c r="E93" s="184"/>
      <c r="F93" s="181"/>
      <c r="G93" s="201"/>
      <c r="H93" s="202"/>
      <c r="I93" s="182">
        <v>0</v>
      </c>
    </row>
    <row r="94" spans="1:9">
      <c r="A94" s="204"/>
      <c r="B94" s="189"/>
      <c r="C94" s="189"/>
      <c r="D94" s="189"/>
      <c r="E94" s="184"/>
      <c r="F94" s="181"/>
      <c r="G94" s="205"/>
      <c r="H94" s="206"/>
      <c r="I94" s="182"/>
    </row>
    <row r="95" spans="1:9">
      <c r="A95" s="186"/>
      <c r="B95" s="196"/>
      <c r="C95" s="196"/>
      <c r="D95" s="196"/>
      <c r="E95" s="187"/>
      <c r="F95" s="179"/>
      <c r="G95" s="179"/>
      <c r="H95" s="180"/>
      <c r="I95" s="188"/>
    </row>
    <row r="96" spans="1:9">
      <c r="A96" s="183"/>
      <c r="B96" s="189"/>
      <c r="C96" s="189"/>
      <c r="D96" s="189"/>
      <c r="E96" s="189"/>
      <c r="F96" s="189"/>
      <c r="G96" s="189"/>
      <c r="H96" s="189" t="s">
        <v>525</v>
      </c>
      <c r="I96" s="188">
        <v>18.07</v>
      </c>
    </row>
    <row r="97" spans="1:9">
      <c r="A97" s="183"/>
      <c r="B97" s="189"/>
      <c r="C97" s="189"/>
      <c r="D97" s="189"/>
      <c r="E97" s="189"/>
      <c r="F97" s="189"/>
      <c r="G97" s="189"/>
      <c r="H97" s="189"/>
      <c r="I97" s="184"/>
    </row>
    <row r="98" spans="1:9">
      <c r="A98" s="183"/>
      <c r="B98" s="189"/>
      <c r="C98" s="189"/>
      <c r="D98" s="189"/>
      <c r="E98" s="189"/>
      <c r="F98" s="189"/>
      <c r="G98" s="377" t="s">
        <v>526</v>
      </c>
      <c r="H98" s="378"/>
      <c r="I98" s="190">
        <v>321.67</v>
      </c>
    </row>
    <row r="99" spans="1:9">
      <c r="A99" s="183"/>
      <c r="B99" s="189"/>
      <c r="C99" s="189"/>
      <c r="D99" s="189"/>
      <c r="E99" s="189"/>
      <c r="F99" s="189"/>
      <c r="G99" s="189"/>
      <c r="H99" s="189"/>
      <c r="I99" s="184"/>
    </row>
    <row r="100" spans="1:9">
      <c r="A100" s="183" t="s">
        <v>527</v>
      </c>
      <c r="B100" s="189"/>
      <c r="D100" s="191">
        <v>1</v>
      </c>
      <c r="E100" s="189" t="s">
        <v>528</v>
      </c>
      <c r="F100" s="189"/>
      <c r="G100" s="189"/>
      <c r="H100" s="189"/>
      <c r="I100" s="184"/>
    </row>
    <row r="101" spans="1:9">
      <c r="A101" s="183"/>
      <c r="B101" s="189"/>
      <c r="C101" s="189"/>
      <c r="D101" s="189"/>
      <c r="E101" s="189"/>
      <c r="F101" s="189" t="s">
        <v>529</v>
      </c>
      <c r="G101" s="189"/>
      <c r="H101" s="189"/>
      <c r="I101" s="184"/>
    </row>
    <row r="102" spans="1:9">
      <c r="A102" s="183"/>
      <c r="B102" s="189"/>
      <c r="C102" s="189"/>
      <c r="D102" s="189"/>
      <c r="E102" s="377" t="s">
        <v>530</v>
      </c>
      <c r="F102" s="377"/>
      <c r="G102" s="377"/>
      <c r="H102" s="378"/>
      <c r="I102" s="190">
        <v>321.67</v>
      </c>
    </row>
    <row r="103" spans="1:9">
      <c r="A103" s="183"/>
      <c r="B103" s="189"/>
      <c r="C103" s="189"/>
      <c r="D103" s="189"/>
      <c r="E103" s="189"/>
      <c r="F103" s="189"/>
      <c r="G103" s="189"/>
      <c r="H103" s="189"/>
      <c r="I103" s="184"/>
    </row>
    <row r="104" spans="1:9" ht="38.25">
      <c r="A104" s="361" t="s">
        <v>531</v>
      </c>
      <c r="B104" s="362"/>
      <c r="C104" s="362"/>
      <c r="D104" s="363"/>
      <c r="E104" s="191" t="s">
        <v>532</v>
      </c>
      <c r="F104" s="191" t="s">
        <v>134</v>
      </c>
      <c r="G104" s="191" t="s">
        <v>133</v>
      </c>
      <c r="H104" s="192" t="s">
        <v>533</v>
      </c>
      <c r="I104" s="192" t="s">
        <v>524</v>
      </c>
    </row>
    <row r="105" spans="1:9">
      <c r="A105" s="183"/>
      <c r="B105" s="189"/>
      <c r="C105" s="189"/>
      <c r="D105" s="189"/>
      <c r="E105" s="173"/>
      <c r="F105" s="173"/>
      <c r="G105" s="173"/>
      <c r="H105" s="173"/>
      <c r="I105" s="200">
        <v>0</v>
      </c>
    </row>
    <row r="106" spans="1:9">
      <c r="A106" s="183"/>
      <c r="B106" s="189"/>
      <c r="C106" s="189"/>
      <c r="D106" s="189"/>
      <c r="E106" s="185"/>
      <c r="F106" s="185"/>
      <c r="G106" s="185"/>
      <c r="H106" s="185"/>
      <c r="I106" s="182">
        <v>0</v>
      </c>
    </row>
    <row r="107" spans="1:9">
      <c r="A107" s="186"/>
      <c r="B107" s="196"/>
      <c r="C107" s="196"/>
      <c r="D107" s="196"/>
      <c r="E107" s="180"/>
      <c r="F107" s="180"/>
      <c r="G107" s="180"/>
      <c r="H107" s="180"/>
      <c r="I107" s="188">
        <v>0</v>
      </c>
    </row>
    <row r="108" spans="1:9">
      <c r="A108" s="183"/>
      <c r="B108" s="189"/>
      <c r="C108" s="189"/>
      <c r="D108" s="189"/>
      <c r="E108" s="189"/>
      <c r="F108" s="189"/>
      <c r="G108" s="189"/>
      <c r="H108" s="189" t="s">
        <v>534</v>
      </c>
      <c r="I108" s="190">
        <v>0</v>
      </c>
    </row>
    <row r="109" spans="1:9">
      <c r="A109" s="183"/>
      <c r="B109" s="189"/>
      <c r="C109" s="189"/>
      <c r="D109" s="189"/>
      <c r="E109" s="189"/>
      <c r="F109" s="189"/>
      <c r="G109" s="189"/>
      <c r="H109" s="189"/>
      <c r="I109" s="184"/>
    </row>
    <row r="110" spans="1:9">
      <c r="A110" s="207" t="s">
        <v>107</v>
      </c>
      <c r="B110" s="208"/>
      <c r="C110" s="208"/>
      <c r="D110" s="208"/>
      <c r="E110" s="208"/>
      <c r="F110" s="208"/>
      <c r="G110" s="208"/>
      <c r="H110" s="209" t="s">
        <v>535</v>
      </c>
      <c r="I110" s="190">
        <v>321.67</v>
      </c>
    </row>
    <row r="111" spans="1:9">
      <c r="A111" s="207" t="s">
        <v>536</v>
      </c>
      <c r="B111" s="208"/>
      <c r="C111" s="208"/>
      <c r="D111" s="208"/>
      <c r="E111" s="208"/>
      <c r="F111" s="208"/>
      <c r="G111" s="208"/>
      <c r="H111" s="210">
        <v>0.28820000000000001</v>
      </c>
      <c r="I111" s="190">
        <v>92.705294000000009</v>
      </c>
    </row>
    <row r="112" spans="1:9">
      <c r="A112" s="211" t="s">
        <v>537</v>
      </c>
      <c r="B112" s="212"/>
      <c r="C112" s="212"/>
      <c r="D112" s="212"/>
      <c r="E112" s="212"/>
      <c r="F112" s="212"/>
      <c r="G112" s="212"/>
      <c r="H112" s="213"/>
      <c r="I112" s="214">
        <v>414.37529400000005</v>
      </c>
    </row>
  </sheetData>
  <mergeCells count="50">
    <mergeCell ref="E102:H102"/>
    <mergeCell ref="A104:D104"/>
    <mergeCell ref="A74:B74"/>
    <mergeCell ref="A75:B75"/>
    <mergeCell ref="A76:B76"/>
    <mergeCell ref="A79:F79"/>
    <mergeCell ref="A89:E89"/>
    <mergeCell ref="G98:H98"/>
    <mergeCell ref="A77:B77"/>
    <mergeCell ref="A78:B78"/>
    <mergeCell ref="A73:B73"/>
    <mergeCell ref="B65:F65"/>
    <mergeCell ref="A66:I67"/>
    <mergeCell ref="B68:E68"/>
    <mergeCell ref="A69:A70"/>
    <mergeCell ref="B69:E70"/>
    <mergeCell ref="F69:H70"/>
    <mergeCell ref="I69:I70"/>
    <mergeCell ref="A71:B72"/>
    <mergeCell ref="C71:C72"/>
    <mergeCell ref="D71:D72"/>
    <mergeCell ref="E71:F71"/>
    <mergeCell ref="G71:H71"/>
    <mergeCell ref="G39:H39"/>
    <mergeCell ref="E43:H43"/>
    <mergeCell ref="A45:D45"/>
    <mergeCell ref="A62:I62"/>
    <mergeCell ref="A63:C64"/>
    <mergeCell ref="F64:G64"/>
    <mergeCell ref="A30:E30"/>
    <mergeCell ref="A10:A11"/>
    <mergeCell ref="B10:E11"/>
    <mergeCell ref="F10:H11"/>
    <mergeCell ref="I10:I11"/>
    <mergeCell ref="A12:B13"/>
    <mergeCell ref="C12:C13"/>
    <mergeCell ref="D12:D13"/>
    <mergeCell ref="E12:F12"/>
    <mergeCell ref="G12:H12"/>
    <mergeCell ref="A14:B14"/>
    <mergeCell ref="A15:B15"/>
    <mergeCell ref="A16:B16"/>
    <mergeCell ref="A17:B17"/>
    <mergeCell ref="A20:F20"/>
    <mergeCell ref="B9:E9"/>
    <mergeCell ref="A3:I3"/>
    <mergeCell ref="A4:C5"/>
    <mergeCell ref="F5:G5"/>
    <mergeCell ref="B6:F6"/>
    <mergeCell ref="A7:I8"/>
  </mergeCells>
  <printOptions horizontalCentered="1"/>
  <pageMargins left="0.70866141732283472" right="0.31496062992125984" top="0.98425196850393704" bottom="0.78740157480314965" header="0.31496062992125984" footer="0.31496062992125984"/>
  <pageSetup paperSize="9" scale="80" orientation="portrait" horizontalDpi="0" verticalDpi="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42"/>
  <sheetViews>
    <sheetView topLeftCell="A8" workbookViewId="0">
      <selection activeCell="G25" sqref="G25"/>
    </sheetView>
  </sheetViews>
  <sheetFormatPr defaultRowHeight="12.75"/>
  <cols>
    <col min="2" max="2" width="45.140625" customWidth="1"/>
    <col min="6" max="6" width="12.85546875" customWidth="1"/>
    <col min="7" max="7" width="11.28515625" bestFit="1" customWidth="1"/>
  </cols>
  <sheetData>
    <row r="1" spans="1:19" ht="12" customHeight="1">
      <c r="B1" s="285" t="s">
        <v>600</v>
      </c>
      <c r="C1" s="286"/>
      <c r="D1" s="286"/>
      <c r="E1" s="286"/>
      <c r="F1" s="286"/>
      <c r="G1" s="286"/>
      <c r="H1" s="286"/>
      <c r="I1" s="286"/>
      <c r="J1" s="286"/>
      <c r="K1" s="286"/>
      <c r="L1" s="286"/>
      <c r="M1" s="286"/>
      <c r="N1" s="286"/>
      <c r="O1" s="286"/>
      <c r="P1" s="286"/>
      <c r="Q1" s="286"/>
      <c r="R1" s="286"/>
      <c r="S1" s="286"/>
    </row>
    <row r="2" spans="1:19" ht="12" customHeight="1">
      <c r="B2" s="285" t="s">
        <v>601</v>
      </c>
      <c r="C2" s="286"/>
      <c r="D2" s="286"/>
      <c r="E2" s="286"/>
      <c r="F2" s="286"/>
      <c r="G2" s="286"/>
      <c r="H2" s="286"/>
      <c r="I2" s="286"/>
      <c r="J2" s="286"/>
      <c r="K2" s="286"/>
      <c r="L2" s="286"/>
      <c r="M2" s="286"/>
      <c r="N2" s="286"/>
      <c r="O2" s="286"/>
      <c r="P2" s="286"/>
      <c r="Q2" s="286"/>
      <c r="R2" s="286"/>
      <c r="S2" s="286"/>
    </row>
    <row r="3" spans="1:19" ht="12" customHeight="1">
      <c r="B3" s="285" t="s">
        <v>602</v>
      </c>
      <c r="C3" s="286"/>
      <c r="D3" s="286"/>
      <c r="E3" s="286"/>
      <c r="F3" s="286"/>
      <c r="G3" s="286"/>
      <c r="H3" s="286"/>
      <c r="I3" s="286"/>
      <c r="J3" s="286"/>
      <c r="K3" s="286"/>
      <c r="L3" s="286"/>
      <c r="M3" s="286"/>
      <c r="N3" s="286"/>
      <c r="O3" s="286"/>
      <c r="P3" s="286"/>
      <c r="Q3" s="286"/>
      <c r="R3" s="286"/>
      <c r="S3" s="286"/>
    </row>
    <row r="4" spans="1:19" ht="12" customHeight="1">
      <c r="B4" s="285" t="s">
        <v>603</v>
      </c>
      <c r="C4" s="286"/>
      <c r="D4" s="286"/>
      <c r="E4" s="286"/>
      <c r="F4" s="286"/>
      <c r="G4" s="286"/>
      <c r="H4" s="286"/>
      <c r="I4" s="286"/>
      <c r="J4" s="286"/>
      <c r="K4" s="286"/>
      <c r="L4" s="286"/>
      <c r="M4" s="286"/>
      <c r="N4" s="286"/>
      <c r="O4" s="286"/>
      <c r="P4" s="286"/>
      <c r="Q4" s="286"/>
      <c r="R4" s="286"/>
      <c r="S4" s="286"/>
    </row>
    <row r="5" spans="1:19" ht="20.25" customHeight="1">
      <c r="A5" s="57"/>
      <c r="B5" s="54"/>
      <c r="C5" s="54"/>
      <c r="D5" s="55"/>
      <c r="E5" s="136" t="s">
        <v>585</v>
      </c>
      <c r="F5" s="31"/>
      <c r="G5" s="54"/>
    </row>
    <row r="6" spans="1:19" ht="20.100000000000001" customHeight="1">
      <c r="A6" s="58" t="s">
        <v>130</v>
      </c>
      <c r="B6" s="386" t="s">
        <v>338</v>
      </c>
      <c r="C6" s="386"/>
      <c r="D6" s="386"/>
      <c r="E6" s="85" t="s">
        <v>339</v>
      </c>
      <c r="F6" s="58"/>
      <c r="G6" s="58"/>
    </row>
    <row r="7" spans="1:19" ht="20.100000000000001" customHeight="1">
      <c r="A7" s="58" t="s">
        <v>131</v>
      </c>
      <c r="B7" s="58" t="s">
        <v>161</v>
      </c>
      <c r="C7" s="58"/>
      <c r="D7" s="58"/>
      <c r="E7" s="85" t="s">
        <v>586</v>
      </c>
      <c r="F7" s="58"/>
      <c r="G7" s="58"/>
    </row>
    <row r="8" spans="1:19" ht="20.100000000000001" customHeight="1">
      <c r="A8" s="58" t="s">
        <v>132</v>
      </c>
      <c r="B8" s="59" t="s">
        <v>650</v>
      </c>
      <c r="C8" s="159"/>
      <c r="D8" s="55"/>
      <c r="E8" s="56"/>
      <c r="F8" s="55"/>
      <c r="G8" s="159"/>
    </row>
    <row r="9" spans="1:19">
      <c r="A9" s="57"/>
      <c r="B9" s="54"/>
      <c r="D9" s="60"/>
      <c r="E9" s="61"/>
      <c r="F9" s="62"/>
      <c r="G9" s="63"/>
    </row>
    <row r="10" spans="1:19">
      <c r="A10" s="64"/>
      <c r="B10" s="64"/>
      <c r="C10" s="65"/>
      <c r="D10" s="65"/>
      <c r="E10" s="65"/>
      <c r="F10" s="65"/>
      <c r="G10" s="65"/>
    </row>
    <row r="11" spans="1:19" ht="15.75">
      <c r="A11" s="391" t="s">
        <v>641</v>
      </c>
      <c r="B11" s="391"/>
      <c r="C11" s="391"/>
      <c r="D11" s="391"/>
      <c r="E11" s="391"/>
      <c r="F11" s="391"/>
      <c r="G11" s="391"/>
    </row>
    <row r="12" spans="1:19">
      <c r="A12" s="64"/>
      <c r="B12" s="64"/>
      <c r="C12" s="65"/>
      <c r="D12" s="65"/>
      <c r="E12" s="65"/>
      <c r="F12" s="65"/>
      <c r="G12" s="65"/>
    </row>
    <row r="13" spans="1:19">
      <c r="A13" s="392" t="s">
        <v>2</v>
      </c>
      <c r="B13" s="392" t="s">
        <v>13</v>
      </c>
      <c r="C13" s="394" t="s">
        <v>133</v>
      </c>
      <c r="D13" s="394" t="s">
        <v>134</v>
      </c>
      <c r="E13" s="394" t="s">
        <v>135</v>
      </c>
      <c r="F13" s="396" t="s">
        <v>136</v>
      </c>
      <c r="G13" s="397"/>
    </row>
    <row r="14" spans="1:19">
      <c r="A14" s="393"/>
      <c r="B14" s="393"/>
      <c r="C14" s="395"/>
      <c r="D14" s="395"/>
      <c r="E14" s="395"/>
      <c r="F14" s="66" t="s">
        <v>23</v>
      </c>
      <c r="G14" s="66" t="s">
        <v>11</v>
      </c>
    </row>
    <row r="15" spans="1:19">
      <c r="A15" s="160"/>
      <c r="B15" s="67"/>
      <c r="C15" s="66"/>
      <c r="D15" s="66"/>
      <c r="E15" s="66"/>
      <c r="F15" s="66"/>
      <c r="G15" s="66"/>
    </row>
    <row r="16" spans="1:19">
      <c r="A16" s="68" t="s">
        <v>3</v>
      </c>
      <c r="B16" s="69" t="s">
        <v>137</v>
      </c>
      <c r="C16" s="70" t="s">
        <v>34</v>
      </c>
      <c r="D16" s="70" t="s">
        <v>34</v>
      </c>
      <c r="E16" s="70"/>
      <c r="F16" s="70" t="s">
        <v>34</v>
      </c>
      <c r="G16" s="71">
        <v>10175.75</v>
      </c>
    </row>
    <row r="17" spans="1:9">
      <c r="A17" s="68" t="s">
        <v>14</v>
      </c>
      <c r="B17" s="69" t="s">
        <v>138</v>
      </c>
      <c r="C17" s="70"/>
      <c r="D17" s="70"/>
      <c r="E17" s="70"/>
      <c r="F17" s="70"/>
      <c r="G17" s="71">
        <v>4499.75</v>
      </c>
    </row>
    <row r="18" spans="1:9">
      <c r="A18" s="72" t="s">
        <v>139</v>
      </c>
      <c r="B18" s="73" t="s">
        <v>552</v>
      </c>
      <c r="C18" s="74" t="s">
        <v>656</v>
      </c>
      <c r="D18" s="70">
        <v>0.15</v>
      </c>
      <c r="E18" s="70">
        <v>3</v>
      </c>
      <c r="F18" s="70">
        <v>9999.44</v>
      </c>
      <c r="G18" s="70">
        <v>4499.75</v>
      </c>
      <c r="I18" s="70"/>
    </row>
    <row r="19" spans="1:9">
      <c r="A19" s="68" t="s">
        <v>16</v>
      </c>
      <c r="B19" s="69" t="s">
        <v>140</v>
      </c>
      <c r="C19" s="74"/>
      <c r="D19" s="70"/>
      <c r="E19" s="70"/>
      <c r="F19" s="70"/>
      <c r="G19" s="71">
        <v>5676</v>
      </c>
    </row>
    <row r="20" spans="1:9">
      <c r="A20" s="72" t="s">
        <v>141</v>
      </c>
      <c r="B20" s="73" t="s">
        <v>553</v>
      </c>
      <c r="C20" s="74" t="s">
        <v>656</v>
      </c>
      <c r="D20" s="70">
        <v>0.5</v>
      </c>
      <c r="E20" s="70">
        <v>3</v>
      </c>
      <c r="F20" s="70">
        <v>3784</v>
      </c>
      <c r="G20" s="70">
        <v>5676</v>
      </c>
      <c r="I20" s="135"/>
    </row>
    <row r="21" spans="1:9">
      <c r="A21" s="72"/>
      <c r="B21" s="73"/>
      <c r="C21" s="74"/>
      <c r="D21" s="70"/>
      <c r="E21" s="70"/>
      <c r="F21" s="70"/>
      <c r="G21" s="70"/>
    </row>
    <row r="22" spans="1:9">
      <c r="A22" s="68" t="s">
        <v>4</v>
      </c>
      <c r="B22" s="69" t="s">
        <v>144</v>
      </c>
      <c r="C22" s="70" t="s">
        <v>34</v>
      </c>
      <c r="D22" s="70" t="s">
        <v>34</v>
      </c>
      <c r="E22" s="70"/>
      <c r="F22" s="70" t="s">
        <v>34</v>
      </c>
      <c r="G22" s="71">
        <v>3720</v>
      </c>
    </row>
    <row r="23" spans="1:9">
      <c r="A23" s="68"/>
      <c r="B23" s="69" t="s">
        <v>340</v>
      </c>
      <c r="C23" s="74" t="s">
        <v>656</v>
      </c>
      <c r="D23" s="70">
        <v>1</v>
      </c>
      <c r="E23" s="70">
        <v>3</v>
      </c>
      <c r="F23" s="70">
        <v>900</v>
      </c>
      <c r="G23" s="70">
        <v>2700</v>
      </c>
    </row>
    <row r="24" spans="1:9">
      <c r="A24" s="72" t="s">
        <v>24</v>
      </c>
      <c r="B24" s="75" t="s">
        <v>145</v>
      </c>
      <c r="C24" s="74" t="s">
        <v>656</v>
      </c>
      <c r="D24" s="70">
        <v>1</v>
      </c>
      <c r="E24" s="70">
        <v>3</v>
      </c>
      <c r="F24" s="70">
        <v>120</v>
      </c>
      <c r="G24" s="70">
        <v>360</v>
      </c>
    </row>
    <row r="25" spans="1:9">
      <c r="A25" s="72" t="s">
        <v>69</v>
      </c>
      <c r="B25" s="75" t="s">
        <v>146</v>
      </c>
      <c r="C25" s="74" t="s">
        <v>656</v>
      </c>
      <c r="D25" s="70">
        <v>1</v>
      </c>
      <c r="E25" s="70">
        <v>3</v>
      </c>
      <c r="F25" s="70">
        <v>80</v>
      </c>
      <c r="G25" s="70">
        <v>240</v>
      </c>
    </row>
    <row r="26" spans="1:9">
      <c r="A26" s="72" t="s">
        <v>70</v>
      </c>
      <c r="B26" s="75" t="s">
        <v>147</v>
      </c>
      <c r="C26" s="74" t="s">
        <v>656</v>
      </c>
      <c r="D26" s="70">
        <v>1</v>
      </c>
      <c r="E26" s="70">
        <v>3</v>
      </c>
      <c r="F26" s="70">
        <v>80</v>
      </c>
      <c r="G26" s="70">
        <v>240</v>
      </c>
    </row>
    <row r="27" spans="1:9">
      <c r="A27" s="72" t="s">
        <v>71</v>
      </c>
      <c r="B27" s="75" t="s">
        <v>148</v>
      </c>
      <c r="C27" s="74" t="s">
        <v>656</v>
      </c>
      <c r="D27" s="70">
        <v>1</v>
      </c>
      <c r="E27" s="70">
        <v>3</v>
      </c>
      <c r="F27" s="70">
        <v>60</v>
      </c>
      <c r="G27" s="70">
        <v>180</v>
      </c>
    </row>
    <row r="28" spans="1:9">
      <c r="A28" s="72"/>
      <c r="B28" s="75"/>
      <c r="C28" s="74"/>
      <c r="D28" s="70"/>
      <c r="E28" s="70"/>
      <c r="F28" s="70"/>
      <c r="G28" s="70"/>
    </row>
    <row r="29" spans="1:9">
      <c r="A29" s="76" t="s">
        <v>5</v>
      </c>
      <c r="B29" s="69" t="s">
        <v>149</v>
      </c>
      <c r="C29" s="71" t="s">
        <v>34</v>
      </c>
      <c r="D29" s="71"/>
      <c r="E29" s="71"/>
      <c r="F29" s="70"/>
      <c r="G29" s="71">
        <v>8084.64</v>
      </c>
    </row>
    <row r="30" spans="1:9" ht="25.5">
      <c r="A30" s="77" t="s">
        <v>25</v>
      </c>
      <c r="B30" s="78" t="s">
        <v>150</v>
      </c>
      <c r="C30" s="74" t="s">
        <v>656</v>
      </c>
      <c r="D30" s="70">
        <v>1</v>
      </c>
      <c r="E30" s="70">
        <v>3</v>
      </c>
      <c r="F30" s="70">
        <v>2694.88</v>
      </c>
      <c r="G30" s="70">
        <v>8084.64</v>
      </c>
    </row>
    <row r="31" spans="1:9">
      <c r="A31" s="77"/>
      <c r="B31" s="78"/>
      <c r="C31" s="74"/>
      <c r="D31" s="70"/>
      <c r="E31" s="70"/>
      <c r="F31" s="70"/>
      <c r="G31" s="70"/>
    </row>
    <row r="32" spans="1:9">
      <c r="A32" s="77"/>
      <c r="B32" s="78"/>
      <c r="C32" s="74"/>
      <c r="D32" s="70"/>
      <c r="E32" s="70"/>
      <c r="F32" s="70"/>
      <c r="G32" s="70"/>
    </row>
    <row r="33" spans="1:7">
      <c r="A33" s="77"/>
      <c r="B33" s="78"/>
      <c r="C33" s="74"/>
      <c r="D33" s="70"/>
      <c r="E33" s="70"/>
      <c r="F33" s="70"/>
      <c r="G33" s="70"/>
    </row>
    <row r="34" spans="1:7">
      <c r="A34" s="77"/>
      <c r="B34" s="78"/>
      <c r="C34" s="74"/>
      <c r="D34" s="70"/>
      <c r="E34" s="70"/>
      <c r="F34" s="70"/>
      <c r="G34" s="70"/>
    </row>
    <row r="35" spans="1:7">
      <c r="A35" s="79"/>
      <c r="B35" s="75"/>
      <c r="C35" s="74"/>
      <c r="D35" s="70"/>
      <c r="E35" s="70"/>
      <c r="F35" s="70"/>
      <c r="G35" s="70"/>
    </row>
    <row r="36" spans="1:7">
      <c r="A36" s="388" t="s">
        <v>151</v>
      </c>
      <c r="B36" s="389"/>
      <c r="C36" s="389"/>
      <c r="D36" s="389"/>
      <c r="E36" s="389"/>
      <c r="F36" s="390"/>
      <c r="G36" s="71">
        <v>21980.39</v>
      </c>
    </row>
    <row r="37" spans="1:7">
      <c r="A37" s="80"/>
      <c r="B37" s="81"/>
      <c r="C37" s="81"/>
      <c r="D37" s="81"/>
      <c r="E37" s="82" t="s">
        <v>152</v>
      </c>
      <c r="F37" s="83">
        <v>0.28820000000000001</v>
      </c>
      <c r="G37" s="70">
        <v>6334.7483979999997</v>
      </c>
    </row>
    <row r="38" spans="1:7">
      <c r="A38" s="388" t="s">
        <v>153</v>
      </c>
      <c r="B38" s="389"/>
      <c r="C38" s="389"/>
      <c r="D38" s="389"/>
      <c r="E38" s="389"/>
      <c r="F38" s="390"/>
      <c r="G38" s="71">
        <v>28315.138397999999</v>
      </c>
    </row>
    <row r="39" spans="1:7">
      <c r="A39" s="388" t="s">
        <v>154</v>
      </c>
      <c r="B39" s="389"/>
      <c r="C39" s="389"/>
      <c r="D39" s="389"/>
      <c r="E39" s="389"/>
      <c r="F39" s="390"/>
      <c r="G39" s="70">
        <v>3</v>
      </c>
    </row>
    <row r="40" spans="1:7">
      <c r="A40" t="s">
        <v>155</v>
      </c>
      <c r="E40" s="84">
        <v>49.290000000000006</v>
      </c>
      <c r="F40" t="s">
        <v>9</v>
      </c>
    </row>
    <row r="41" spans="1:7">
      <c r="E41" s="84"/>
    </row>
    <row r="42" spans="1:7" ht="25.5" customHeight="1">
      <c r="A42" s="387" t="s">
        <v>653</v>
      </c>
      <c r="B42" s="387"/>
      <c r="C42" s="387"/>
      <c r="D42" s="387"/>
      <c r="E42" s="387"/>
      <c r="F42" s="387"/>
      <c r="G42" s="387"/>
    </row>
  </sheetData>
  <mergeCells count="12">
    <mergeCell ref="B6:D6"/>
    <mergeCell ref="A42:G42"/>
    <mergeCell ref="A36:F36"/>
    <mergeCell ref="A38:F38"/>
    <mergeCell ref="A39:F39"/>
    <mergeCell ref="A11:G11"/>
    <mergeCell ref="A13:A14"/>
    <mergeCell ref="B13:B14"/>
    <mergeCell ref="C13:C14"/>
    <mergeCell ref="D13:D14"/>
    <mergeCell ref="E13:E14"/>
    <mergeCell ref="F13:G13"/>
  </mergeCells>
  <printOptions horizontalCentered="1"/>
  <pageMargins left="0.70866141732283472" right="0.31496062992125984" top="1.1811023622047245" bottom="0.78740157480314965" header="0.31496062992125984" footer="0.31496062992125984"/>
  <pageSetup paperSize="9" scale="80" orientation="portrait" horizontalDpi="0" verticalDpi="0"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43"/>
  <sheetViews>
    <sheetView topLeftCell="A4" workbookViewId="0">
      <selection activeCell="A4" sqref="A1:XFD1048576"/>
    </sheetView>
  </sheetViews>
  <sheetFormatPr defaultRowHeight="12.75"/>
  <cols>
    <col min="1" max="1" width="16" customWidth="1"/>
    <col min="3" max="3" width="36.42578125" customWidth="1"/>
    <col min="4" max="4" width="15.28515625" customWidth="1"/>
    <col min="5" max="5" width="15" bestFit="1" customWidth="1"/>
  </cols>
  <sheetData>
    <row r="1" spans="1:19" ht="12" customHeight="1">
      <c r="B1" s="285" t="s">
        <v>604</v>
      </c>
      <c r="C1" s="286"/>
      <c r="D1" s="286"/>
      <c r="E1" s="286"/>
      <c r="F1" s="286"/>
      <c r="G1" s="286"/>
      <c r="H1" s="286"/>
      <c r="I1" s="286"/>
      <c r="J1" s="286"/>
      <c r="K1" s="286"/>
      <c r="L1" s="286"/>
      <c r="M1" s="286"/>
      <c r="N1" s="286"/>
      <c r="O1" s="286"/>
      <c r="P1" s="286"/>
      <c r="Q1" s="286"/>
      <c r="R1" s="286"/>
      <c r="S1" s="286"/>
    </row>
    <row r="2" spans="1:19" ht="12" customHeight="1">
      <c r="B2" s="285" t="s">
        <v>605</v>
      </c>
      <c r="C2" s="286"/>
      <c r="D2" s="286"/>
      <c r="E2" s="286"/>
      <c r="F2" s="286"/>
      <c r="G2" s="286"/>
      <c r="H2" s="286"/>
      <c r="I2" s="286"/>
      <c r="J2" s="286"/>
      <c r="K2" s="286"/>
      <c r="L2" s="286"/>
      <c r="M2" s="286"/>
      <c r="N2" s="286"/>
      <c r="O2" s="286"/>
      <c r="P2" s="286"/>
      <c r="Q2" s="286"/>
      <c r="R2" s="286"/>
      <c r="S2" s="286"/>
    </row>
    <row r="3" spans="1:19" ht="12" customHeight="1">
      <c r="B3" s="285" t="s">
        <v>606</v>
      </c>
      <c r="C3" s="286"/>
      <c r="D3" s="286"/>
      <c r="E3" s="286"/>
      <c r="F3" s="286"/>
      <c r="G3" s="286"/>
      <c r="H3" s="286"/>
      <c r="I3" s="286"/>
      <c r="J3" s="286"/>
      <c r="K3" s="286"/>
      <c r="L3" s="286"/>
      <c r="M3" s="286"/>
      <c r="N3" s="286"/>
      <c r="O3" s="286"/>
      <c r="P3" s="286"/>
      <c r="Q3" s="286"/>
      <c r="R3" s="286"/>
      <c r="S3" s="286"/>
    </row>
    <row r="4" spans="1:19" ht="12" customHeight="1">
      <c r="B4" s="285" t="s">
        <v>607</v>
      </c>
      <c r="C4" s="286"/>
      <c r="D4" s="286"/>
      <c r="E4" s="286"/>
      <c r="F4" s="286"/>
      <c r="G4" s="286"/>
      <c r="H4" s="286"/>
      <c r="I4" s="286"/>
      <c r="J4" s="286"/>
      <c r="K4" s="286"/>
      <c r="L4" s="286"/>
      <c r="M4" s="286"/>
      <c r="N4" s="286"/>
      <c r="O4" s="286"/>
      <c r="P4" s="286"/>
      <c r="Q4" s="286"/>
      <c r="R4" s="286"/>
      <c r="S4" s="286"/>
    </row>
    <row r="5" spans="1:19" ht="20.100000000000001" customHeight="1">
      <c r="A5" s="18"/>
      <c r="B5" s="32"/>
      <c r="C5" s="52"/>
      <c r="D5" s="136" t="s">
        <v>587</v>
      </c>
      <c r="E5" s="31"/>
    </row>
    <row r="6" spans="1:19" ht="20.100000000000001" customHeight="1">
      <c r="A6" s="18"/>
      <c r="B6" s="32"/>
      <c r="C6" s="52"/>
      <c r="D6" s="85" t="s">
        <v>339</v>
      </c>
      <c r="E6" s="31"/>
      <c r="G6" s="136"/>
    </row>
    <row r="7" spans="1:19" ht="20.100000000000001" customHeight="1">
      <c r="A7" s="18"/>
      <c r="B7" s="32"/>
      <c r="C7" s="52"/>
      <c r="D7" s="85" t="s">
        <v>588</v>
      </c>
      <c r="E7" s="31"/>
      <c r="G7" s="136"/>
    </row>
    <row r="8" spans="1:19">
      <c r="A8" s="18"/>
      <c r="B8" s="32"/>
      <c r="C8" s="52"/>
      <c r="D8" s="32"/>
      <c r="E8" s="31"/>
      <c r="G8" s="136"/>
    </row>
    <row r="9" spans="1:19" ht="18">
      <c r="A9" s="399" t="s">
        <v>642</v>
      </c>
      <c r="B9" s="399"/>
      <c r="C9" s="399"/>
      <c r="D9" s="399"/>
      <c r="E9" s="399"/>
    </row>
    <row r="10" spans="1:19" ht="18">
      <c r="A10" s="33"/>
      <c r="B10" s="33"/>
      <c r="C10" s="33"/>
      <c r="D10" s="33"/>
      <c r="E10" s="33"/>
    </row>
    <row r="11" spans="1:19">
      <c r="A11" s="19" t="s">
        <v>104</v>
      </c>
      <c r="B11" s="19"/>
      <c r="C11" s="19"/>
      <c r="D11" s="19"/>
      <c r="E11" s="19"/>
    </row>
    <row r="12" spans="1:19" ht="18">
      <c r="A12" s="11"/>
      <c r="B12" s="11"/>
      <c r="C12" s="11"/>
      <c r="D12" s="11"/>
      <c r="E12" s="11"/>
    </row>
    <row r="13" spans="1:19">
      <c r="A13" s="400" t="s">
        <v>105</v>
      </c>
      <c r="B13" s="400" t="s">
        <v>13</v>
      </c>
      <c r="C13" s="400"/>
      <c r="D13" s="34" t="s">
        <v>106</v>
      </c>
      <c r="E13" s="34" t="s">
        <v>107</v>
      </c>
    </row>
    <row r="14" spans="1:19" ht="15">
      <c r="A14" s="400"/>
      <c r="B14" s="400"/>
      <c r="C14" s="400"/>
      <c r="D14" s="35" t="s">
        <v>80</v>
      </c>
      <c r="E14" s="35" t="s">
        <v>80</v>
      </c>
    </row>
    <row r="15" spans="1:19">
      <c r="A15" s="36" t="s">
        <v>3</v>
      </c>
      <c r="B15" s="37" t="s">
        <v>108</v>
      </c>
      <c r="C15" s="37"/>
      <c r="D15" s="38"/>
      <c r="E15" s="38">
        <v>0.03</v>
      </c>
    </row>
    <row r="16" spans="1:19">
      <c r="A16" s="39"/>
      <c r="B16" s="40"/>
      <c r="C16" s="41"/>
      <c r="D16" s="42"/>
      <c r="E16" s="42"/>
    </row>
    <row r="17" spans="1:5">
      <c r="A17" s="36" t="s">
        <v>4</v>
      </c>
      <c r="B17" s="43" t="s">
        <v>109</v>
      </c>
      <c r="C17" s="44"/>
      <c r="D17" s="38">
        <v>0.13150000000000001</v>
      </c>
      <c r="E17" s="38">
        <v>0.1693983</v>
      </c>
    </row>
    <row r="18" spans="1:5">
      <c r="A18" s="39" t="s">
        <v>24</v>
      </c>
      <c r="B18" s="40" t="s">
        <v>33</v>
      </c>
      <c r="C18" s="41"/>
      <c r="D18" s="42">
        <v>0.05</v>
      </c>
      <c r="E18" s="42">
        <v>6.4410000000000009E-2</v>
      </c>
    </row>
    <row r="19" spans="1:5">
      <c r="A19" s="39" t="s">
        <v>69</v>
      </c>
      <c r="B19" s="40" t="s">
        <v>31</v>
      </c>
      <c r="C19" s="41"/>
      <c r="D19" s="42">
        <v>6.4999999999999997E-3</v>
      </c>
      <c r="E19" s="42">
        <v>8.3733000000000002E-3</v>
      </c>
    </row>
    <row r="20" spans="1:5">
      <c r="A20" s="39" t="s">
        <v>70</v>
      </c>
      <c r="B20" s="40" t="s">
        <v>32</v>
      </c>
      <c r="C20" s="41"/>
      <c r="D20" s="42">
        <v>0.03</v>
      </c>
      <c r="E20" s="42">
        <v>3.8646E-2</v>
      </c>
    </row>
    <row r="21" spans="1:5">
      <c r="A21" s="39" t="s">
        <v>71</v>
      </c>
      <c r="B21" s="40" t="s">
        <v>583</v>
      </c>
      <c r="C21" s="41"/>
      <c r="D21" s="42">
        <v>4.4999999999999998E-2</v>
      </c>
      <c r="E21" s="42">
        <v>5.7969E-2</v>
      </c>
    </row>
    <row r="22" spans="1:5">
      <c r="A22" s="39"/>
      <c r="B22" s="40"/>
      <c r="C22" s="41"/>
      <c r="D22" s="42"/>
      <c r="E22" s="42"/>
    </row>
    <row r="23" spans="1:5">
      <c r="A23" s="36" t="s">
        <v>5</v>
      </c>
      <c r="B23" s="43" t="s">
        <v>110</v>
      </c>
      <c r="C23" s="44"/>
      <c r="D23" s="38"/>
      <c r="E23" s="38">
        <v>1.77E-2</v>
      </c>
    </row>
    <row r="24" spans="1:5">
      <c r="A24" s="39"/>
      <c r="B24" s="40"/>
      <c r="C24" s="41"/>
      <c r="D24" s="42"/>
      <c r="E24" s="42"/>
    </row>
    <row r="25" spans="1:5">
      <c r="A25" s="36" t="s">
        <v>6</v>
      </c>
      <c r="B25" s="45" t="s">
        <v>111</v>
      </c>
      <c r="C25" s="44"/>
      <c r="D25" s="38"/>
      <c r="E25" s="38">
        <v>5.8999999999999999E-3</v>
      </c>
    </row>
    <row r="26" spans="1:5">
      <c r="A26" s="39"/>
      <c r="B26" s="40"/>
      <c r="C26" s="41"/>
      <c r="D26" s="42"/>
      <c r="E26" s="42"/>
    </row>
    <row r="27" spans="1:5">
      <c r="A27" s="36" t="s">
        <v>7</v>
      </c>
      <c r="B27" s="45" t="s">
        <v>112</v>
      </c>
      <c r="C27" s="44"/>
      <c r="D27" s="38"/>
      <c r="E27" s="38">
        <v>6.1600000000000002E-2</v>
      </c>
    </row>
    <row r="28" spans="1:5">
      <c r="A28" s="46"/>
      <c r="B28" s="46"/>
      <c r="C28" s="46"/>
      <c r="D28" s="46"/>
      <c r="E28" s="46"/>
    </row>
    <row r="29" spans="1:5">
      <c r="A29" s="45" t="s">
        <v>113</v>
      </c>
      <c r="B29" s="47"/>
      <c r="C29" s="47"/>
      <c r="D29" s="278"/>
      <c r="E29" s="44"/>
    </row>
    <row r="30" spans="1:5">
      <c r="A30" s="17"/>
      <c r="B30" s="17"/>
      <c r="C30" s="17"/>
      <c r="D30" s="48"/>
      <c r="E30" s="17"/>
    </row>
    <row r="31" spans="1:5" ht="15.75">
      <c r="A31" s="49" t="s">
        <v>114</v>
      </c>
      <c r="B31" s="401"/>
      <c r="C31" s="401"/>
      <c r="D31" s="401"/>
      <c r="E31" s="277">
        <v>0.28820000000000001</v>
      </c>
    </row>
    <row r="32" spans="1:5">
      <c r="A32" s="46"/>
      <c r="B32" s="46"/>
      <c r="C32" s="46"/>
      <c r="D32" s="46"/>
      <c r="E32" s="46"/>
    </row>
    <row r="33" spans="1:6">
      <c r="A33" s="50" t="s">
        <v>115</v>
      </c>
      <c r="B33" s="50"/>
      <c r="C33" s="50"/>
      <c r="D33" s="50"/>
      <c r="E33" s="50"/>
    </row>
    <row r="34" spans="1:6">
      <c r="A34" s="50" t="s">
        <v>116</v>
      </c>
      <c r="B34" s="50"/>
      <c r="C34" s="50"/>
      <c r="D34" s="50"/>
      <c r="E34" s="50"/>
    </row>
    <row r="35" spans="1:6">
      <c r="A35" s="50" t="s">
        <v>117</v>
      </c>
      <c r="B35" s="50"/>
      <c r="C35" s="50"/>
      <c r="D35" s="50"/>
      <c r="E35" s="50"/>
    </row>
    <row r="36" spans="1:6">
      <c r="A36" s="50" t="s">
        <v>589</v>
      </c>
      <c r="B36" s="50"/>
      <c r="C36" s="50"/>
      <c r="D36" s="50"/>
      <c r="E36" s="50"/>
    </row>
    <row r="37" spans="1:6">
      <c r="A37" s="51" t="s">
        <v>118</v>
      </c>
      <c r="B37" s="50"/>
      <c r="C37" s="50"/>
      <c r="D37" s="50"/>
      <c r="E37" s="50"/>
    </row>
    <row r="38" spans="1:6">
      <c r="A38" s="398" t="s">
        <v>119</v>
      </c>
      <c r="B38" s="398"/>
      <c r="C38" s="398"/>
      <c r="D38" s="398"/>
      <c r="E38" s="398"/>
    </row>
    <row r="39" spans="1:6">
      <c r="A39" s="398" t="s">
        <v>120</v>
      </c>
      <c r="B39" s="398"/>
      <c r="C39" s="398"/>
      <c r="D39" s="398"/>
      <c r="E39" s="398"/>
      <c r="F39" s="398"/>
    </row>
    <row r="40" spans="1:6">
      <c r="A40" s="398" t="s">
        <v>121</v>
      </c>
      <c r="B40" s="398"/>
      <c r="C40" s="398"/>
      <c r="D40" s="398"/>
      <c r="E40" s="398"/>
    </row>
    <row r="41" spans="1:6">
      <c r="A41" s="398" t="s">
        <v>122</v>
      </c>
      <c r="B41" s="398"/>
      <c r="C41" s="398"/>
      <c r="D41" s="398"/>
      <c r="E41" s="398"/>
      <c r="F41" s="398"/>
    </row>
    <row r="42" spans="1:6">
      <c r="A42" s="398" t="s">
        <v>123</v>
      </c>
      <c r="B42" s="398"/>
      <c r="C42" s="398"/>
      <c r="D42" s="398"/>
      <c r="E42" s="398"/>
    </row>
    <row r="43" spans="1:6">
      <c r="A43" s="398"/>
      <c r="B43" s="398"/>
      <c r="C43" s="398"/>
      <c r="D43" s="398"/>
      <c r="E43" s="398"/>
    </row>
  </sheetData>
  <mergeCells count="10">
    <mergeCell ref="A41:F41"/>
    <mergeCell ref="A42:E42"/>
    <mergeCell ref="A43:E43"/>
    <mergeCell ref="A9:E9"/>
    <mergeCell ref="A13:A14"/>
    <mergeCell ref="B13:C14"/>
    <mergeCell ref="A38:E38"/>
    <mergeCell ref="A39:F39"/>
    <mergeCell ref="A40:E40"/>
    <mergeCell ref="B31:D31"/>
  </mergeCells>
  <printOptions horizontalCentered="1"/>
  <pageMargins left="0.51181102362204722" right="0.51181102362204722" top="1.1811023622047245" bottom="0.78740157480314965" header="0.31496062992125984" footer="0.31496062992125984"/>
  <pageSetup paperSize="9" scale="90" orientation="portrait" horizontalDpi="0" verticalDpi="0"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43"/>
  <sheetViews>
    <sheetView workbookViewId="0">
      <selection sqref="A1:XFD1048576"/>
    </sheetView>
  </sheetViews>
  <sheetFormatPr defaultRowHeight="12.75"/>
  <cols>
    <col min="1" max="1" width="16" customWidth="1"/>
    <col min="3" max="3" width="36" customWidth="1"/>
    <col min="4" max="4" width="16.140625" customWidth="1"/>
    <col min="5" max="5" width="15" bestFit="1" customWidth="1"/>
  </cols>
  <sheetData>
    <row r="1" spans="1:19" ht="12" customHeight="1">
      <c r="B1" s="285" t="s">
        <v>604</v>
      </c>
      <c r="C1" s="286"/>
      <c r="D1" s="286"/>
      <c r="E1" s="286"/>
      <c r="F1" s="286"/>
      <c r="G1" s="286"/>
      <c r="H1" s="286"/>
      <c r="I1" s="286"/>
      <c r="J1" s="286"/>
      <c r="K1" s="286"/>
      <c r="L1" s="286"/>
      <c r="M1" s="286"/>
      <c r="N1" s="286"/>
      <c r="O1" s="286"/>
      <c r="P1" s="286"/>
      <c r="Q1" s="286"/>
      <c r="R1" s="286"/>
      <c r="S1" s="286"/>
    </row>
    <row r="2" spans="1:19" ht="12" customHeight="1">
      <c r="B2" s="285" t="s">
        <v>605</v>
      </c>
      <c r="C2" s="286"/>
      <c r="D2" s="286"/>
      <c r="E2" s="286"/>
      <c r="F2" s="286"/>
      <c r="G2" s="286"/>
      <c r="H2" s="286"/>
      <c r="I2" s="286"/>
      <c r="J2" s="286"/>
      <c r="K2" s="286"/>
      <c r="L2" s="286"/>
      <c r="M2" s="286"/>
      <c r="N2" s="286"/>
      <c r="O2" s="286"/>
      <c r="P2" s="286"/>
      <c r="Q2" s="286"/>
      <c r="R2" s="286"/>
      <c r="S2" s="286"/>
    </row>
    <row r="3" spans="1:19" ht="12" customHeight="1">
      <c r="B3" s="285" t="s">
        <v>606</v>
      </c>
      <c r="C3" s="286"/>
      <c r="D3" s="286"/>
      <c r="E3" s="286"/>
      <c r="F3" s="286"/>
      <c r="G3" s="286"/>
      <c r="H3" s="286"/>
      <c r="I3" s="286"/>
      <c r="J3" s="286"/>
      <c r="K3" s="286"/>
      <c r="L3" s="286"/>
      <c r="M3" s="286"/>
      <c r="N3" s="286"/>
      <c r="O3" s="286"/>
      <c r="P3" s="286"/>
      <c r="Q3" s="286"/>
      <c r="R3" s="286"/>
      <c r="S3" s="286"/>
    </row>
    <row r="4" spans="1:19" ht="12" customHeight="1">
      <c r="B4" s="285" t="s">
        <v>607</v>
      </c>
      <c r="C4" s="286"/>
      <c r="D4" s="286"/>
      <c r="E4" s="286"/>
      <c r="F4" s="286"/>
      <c r="G4" s="286"/>
      <c r="H4" s="286"/>
      <c r="I4" s="286"/>
      <c r="J4" s="286"/>
      <c r="K4" s="286"/>
      <c r="L4" s="286"/>
      <c r="M4" s="286"/>
      <c r="N4" s="286"/>
      <c r="O4" s="286"/>
      <c r="P4" s="286"/>
      <c r="Q4" s="286"/>
      <c r="R4" s="286"/>
      <c r="S4" s="286"/>
    </row>
    <row r="5" spans="1:19" ht="20.100000000000001" customHeight="1">
      <c r="B5" s="30"/>
      <c r="C5" s="262"/>
      <c r="D5" s="136" t="s">
        <v>587</v>
      </c>
      <c r="E5" s="31"/>
    </row>
    <row r="6" spans="1:19" ht="20.100000000000001" customHeight="1">
      <c r="B6" s="30"/>
      <c r="C6" s="262"/>
      <c r="D6" s="85" t="s">
        <v>339</v>
      </c>
      <c r="E6" s="31"/>
    </row>
    <row r="7" spans="1:19" ht="20.100000000000001" customHeight="1">
      <c r="B7" s="30"/>
      <c r="C7" s="262"/>
      <c r="D7" s="85" t="s">
        <v>588</v>
      </c>
      <c r="E7" s="31"/>
    </row>
    <row r="8" spans="1:19" ht="20.100000000000001" customHeight="1">
      <c r="B8" s="30"/>
      <c r="C8" s="262"/>
      <c r="D8" s="85"/>
      <c r="E8" s="31"/>
    </row>
    <row r="10" spans="1:19" ht="18">
      <c r="A10" s="399" t="s">
        <v>643</v>
      </c>
      <c r="B10" s="399"/>
      <c r="C10" s="399"/>
      <c r="D10" s="399"/>
      <c r="E10" s="399"/>
    </row>
    <row r="11" spans="1:19" ht="18">
      <c r="A11" s="33"/>
      <c r="B11" s="33"/>
      <c r="C11" s="33"/>
      <c r="D11" s="33"/>
      <c r="E11" s="33"/>
    </row>
    <row r="12" spans="1:19">
      <c r="A12" s="400" t="s">
        <v>105</v>
      </c>
      <c r="B12" s="400" t="s">
        <v>13</v>
      </c>
      <c r="C12" s="400"/>
      <c r="D12" s="34" t="s">
        <v>106</v>
      </c>
      <c r="E12" s="34" t="s">
        <v>107</v>
      </c>
    </row>
    <row r="13" spans="1:19" ht="15">
      <c r="A13" s="400"/>
      <c r="B13" s="400"/>
      <c r="C13" s="400"/>
      <c r="D13" s="35" t="s">
        <v>80</v>
      </c>
      <c r="E13" s="35" t="s">
        <v>80</v>
      </c>
    </row>
    <row r="14" spans="1:19">
      <c r="A14" s="36" t="s">
        <v>3</v>
      </c>
      <c r="B14" s="37" t="s">
        <v>108</v>
      </c>
      <c r="C14" s="37"/>
      <c r="D14" s="38"/>
      <c r="E14" s="38">
        <v>0.03</v>
      </c>
    </row>
    <row r="15" spans="1:19">
      <c r="A15" s="39"/>
      <c r="B15" s="40"/>
      <c r="C15" s="41"/>
      <c r="D15" s="42"/>
      <c r="E15" s="42"/>
    </row>
    <row r="16" spans="1:19">
      <c r="A16" s="36" t="s">
        <v>4</v>
      </c>
      <c r="B16" s="43" t="s">
        <v>109</v>
      </c>
      <c r="C16" s="44"/>
      <c r="D16" s="38">
        <v>8.1499999999999989E-2</v>
      </c>
      <c r="E16" s="38">
        <v>9.7457699999999994E-2</v>
      </c>
    </row>
    <row r="17" spans="1:5">
      <c r="A17" s="39" t="s">
        <v>24</v>
      </c>
      <c r="B17" s="40" t="s">
        <v>33</v>
      </c>
      <c r="C17" s="41"/>
      <c r="D17" s="53">
        <v>0</v>
      </c>
      <c r="E17" s="42">
        <v>0</v>
      </c>
    </row>
    <row r="18" spans="1:5">
      <c r="A18" s="39" t="s">
        <v>69</v>
      </c>
      <c r="B18" s="40" t="s">
        <v>31</v>
      </c>
      <c r="C18" s="41"/>
      <c r="D18" s="53">
        <v>6.4999999999999997E-3</v>
      </c>
      <c r="E18" s="42">
        <v>7.7726999999999996E-3</v>
      </c>
    </row>
    <row r="19" spans="1:5">
      <c r="A19" s="39" t="s">
        <v>70</v>
      </c>
      <c r="B19" s="40" t="s">
        <v>32</v>
      </c>
      <c r="C19" s="41"/>
      <c r="D19" s="53">
        <v>0.03</v>
      </c>
      <c r="E19" s="42">
        <v>3.5873999999999996E-2</v>
      </c>
    </row>
    <row r="20" spans="1:5">
      <c r="A20" s="39" t="s">
        <v>71</v>
      </c>
      <c r="B20" s="40" t="s">
        <v>583</v>
      </c>
      <c r="C20" s="41"/>
      <c r="D20" s="42">
        <v>4.4999999999999998E-2</v>
      </c>
      <c r="E20" s="42">
        <v>5.3810999999999998E-2</v>
      </c>
    </row>
    <row r="21" spans="1:5">
      <c r="A21" s="39"/>
      <c r="B21" s="40"/>
      <c r="C21" s="41"/>
      <c r="D21" s="42"/>
      <c r="E21" s="42"/>
    </row>
    <row r="22" spans="1:5">
      <c r="A22" s="36" t="s">
        <v>5</v>
      </c>
      <c r="B22" s="43" t="s">
        <v>110</v>
      </c>
      <c r="C22" s="44"/>
      <c r="D22" s="38"/>
      <c r="E22" s="38">
        <v>0.01</v>
      </c>
    </row>
    <row r="23" spans="1:5">
      <c r="A23" s="39"/>
      <c r="B23" s="40"/>
      <c r="C23" s="41"/>
      <c r="D23" s="42"/>
      <c r="E23" s="42"/>
    </row>
    <row r="24" spans="1:5">
      <c r="A24" s="36" t="s">
        <v>6</v>
      </c>
      <c r="B24" s="45" t="s">
        <v>111</v>
      </c>
      <c r="C24" s="44"/>
      <c r="D24" s="38"/>
      <c r="E24" s="38">
        <v>8.5000000000000006E-3</v>
      </c>
    </row>
    <row r="25" spans="1:5">
      <c r="A25" s="39"/>
      <c r="B25" s="40"/>
      <c r="C25" s="41"/>
      <c r="D25" s="42"/>
      <c r="E25" s="42"/>
    </row>
    <row r="26" spans="1:5">
      <c r="A26" s="36" t="s">
        <v>7</v>
      </c>
      <c r="B26" s="45" t="s">
        <v>112</v>
      </c>
      <c r="C26" s="44"/>
      <c r="D26" s="38"/>
      <c r="E26" s="38">
        <v>4.7199999999999999E-2</v>
      </c>
    </row>
    <row r="27" spans="1:5">
      <c r="A27" s="46"/>
      <c r="B27" s="46"/>
      <c r="C27" s="46"/>
      <c r="D27" s="46"/>
      <c r="E27" s="46"/>
    </row>
    <row r="28" spans="1:5">
      <c r="A28" s="45" t="s">
        <v>113</v>
      </c>
      <c r="B28" s="47"/>
      <c r="C28" s="47"/>
      <c r="D28" s="278"/>
      <c r="E28" s="44"/>
    </row>
    <row r="29" spans="1:5">
      <c r="A29" s="17"/>
      <c r="B29" s="17"/>
      <c r="C29" s="17"/>
      <c r="D29" s="48"/>
      <c r="E29" s="17"/>
    </row>
    <row r="30" spans="1:5" ht="15.75">
      <c r="A30" s="49" t="s">
        <v>114</v>
      </c>
      <c r="B30" s="401"/>
      <c r="C30" s="401"/>
      <c r="D30" s="401"/>
      <c r="E30" s="277">
        <v>0.1958</v>
      </c>
    </row>
    <row r="31" spans="1:5">
      <c r="A31" s="46"/>
      <c r="B31" s="46"/>
      <c r="C31" s="46"/>
      <c r="D31" s="46"/>
      <c r="E31" s="46"/>
    </row>
    <row r="32" spans="1:5">
      <c r="A32" s="50" t="s">
        <v>115</v>
      </c>
      <c r="B32" s="50"/>
      <c r="C32" s="50"/>
      <c r="D32" s="50"/>
      <c r="E32" s="50"/>
    </row>
    <row r="33" spans="1:6">
      <c r="A33" s="50" t="s">
        <v>116</v>
      </c>
      <c r="B33" s="50"/>
      <c r="C33" s="50"/>
      <c r="D33" s="50"/>
      <c r="E33" s="50"/>
    </row>
    <row r="34" spans="1:6">
      <c r="A34" s="50" t="s">
        <v>117</v>
      </c>
      <c r="B34" s="50"/>
      <c r="C34" s="50"/>
      <c r="D34" s="50"/>
      <c r="E34" s="50"/>
    </row>
    <row r="35" spans="1:6">
      <c r="A35" s="51" t="s">
        <v>118</v>
      </c>
      <c r="B35" s="50"/>
      <c r="C35" s="50"/>
      <c r="D35" s="50"/>
      <c r="E35" s="50"/>
    </row>
    <row r="36" spans="1:6">
      <c r="A36" s="398" t="s">
        <v>119</v>
      </c>
      <c r="B36" s="398"/>
      <c r="C36" s="398"/>
      <c r="D36" s="398"/>
      <c r="E36" s="398"/>
    </row>
    <row r="37" spans="1:6">
      <c r="A37" s="398" t="s">
        <v>120</v>
      </c>
      <c r="B37" s="398"/>
      <c r="C37" s="398"/>
      <c r="D37" s="398"/>
      <c r="E37" s="398"/>
    </row>
    <row r="38" spans="1:6">
      <c r="A38" s="398" t="s">
        <v>121</v>
      </c>
      <c r="B38" s="398"/>
      <c r="C38" s="398"/>
      <c r="D38" s="398"/>
      <c r="E38" s="398"/>
    </row>
    <row r="39" spans="1:6">
      <c r="A39" s="398" t="s">
        <v>122</v>
      </c>
      <c r="B39" s="398"/>
      <c r="C39" s="398"/>
      <c r="D39" s="398"/>
      <c r="E39" s="398"/>
    </row>
    <row r="40" spans="1:6">
      <c r="A40" s="398" t="s">
        <v>123</v>
      </c>
      <c r="B40" s="398"/>
      <c r="C40" s="398"/>
      <c r="D40" s="398"/>
      <c r="E40" s="398"/>
    </row>
    <row r="41" spans="1:6">
      <c r="A41" s="398"/>
      <c r="B41" s="398"/>
      <c r="C41" s="398"/>
      <c r="D41" s="398"/>
      <c r="E41" s="398"/>
      <c r="F41" s="398"/>
    </row>
    <row r="42" spans="1:6">
      <c r="A42" s="398"/>
      <c r="B42" s="398"/>
      <c r="C42" s="398"/>
      <c r="D42" s="398"/>
      <c r="E42" s="398"/>
    </row>
    <row r="43" spans="1:6">
      <c r="A43" s="398"/>
      <c r="B43" s="398"/>
      <c r="C43" s="398"/>
      <c r="D43" s="398"/>
      <c r="E43" s="398"/>
    </row>
  </sheetData>
  <mergeCells count="12">
    <mergeCell ref="A41:F41"/>
    <mergeCell ref="A42:E42"/>
    <mergeCell ref="A43:E43"/>
    <mergeCell ref="A36:E36"/>
    <mergeCell ref="A37:E37"/>
    <mergeCell ref="A39:E39"/>
    <mergeCell ref="A10:E10"/>
    <mergeCell ref="A12:A13"/>
    <mergeCell ref="B12:C13"/>
    <mergeCell ref="A38:E38"/>
    <mergeCell ref="A40:E40"/>
    <mergeCell ref="B30:D30"/>
  </mergeCells>
  <printOptions horizontalCentered="1"/>
  <pageMargins left="0.51181102362204722" right="0.51181102362204722" top="1.1811023622047245" bottom="0.78740157480314965" header="0.31496062992125984" footer="0.31496062992125984"/>
  <pageSetup paperSize="9" scale="90" orientation="portrait" horizontalDpi="0" verticalDpi="0" r:id="rId1"/>
  <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S50"/>
  <sheetViews>
    <sheetView workbookViewId="0">
      <selection activeCell="G20" sqref="G20"/>
    </sheetView>
  </sheetViews>
  <sheetFormatPr defaultRowHeight="18"/>
  <cols>
    <col min="1" max="1" width="14.5703125" style="9" customWidth="1"/>
    <col min="2" max="2" width="52.140625" style="12" customWidth="1"/>
    <col min="3" max="3" width="15.7109375" style="12" customWidth="1"/>
    <col min="4" max="4" width="15.7109375" style="10" customWidth="1"/>
    <col min="5" max="16384" width="9.140625" style="13"/>
  </cols>
  <sheetData>
    <row r="1" spans="1:19" ht="14.1" customHeight="1">
      <c r="A1" s="241"/>
      <c r="B1" s="404" t="s">
        <v>596</v>
      </c>
      <c r="C1" s="404"/>
      <c r="D1" s="404"/>
      <c r="E1" s="404"/>
      <c r="F1" s="404"/>
      <c r="G1" s="404"/>
      <c r="H1" s="404"/>
      <c r="I1" s="404"/>
      <c r="J1" s="404"/>
      <c r="K1" s="404"/>
      <c r="L1" s="404"/>
      <c r="M1" s="404"/>
      <c r="N1" s="404"/>
      <c r="O1" s="404"/>
      <c r="P1" s="404"/>
      <c r="Q1" s="404"/>
      <c r="R1" s="404"/>
      <c r="S1" s="404"/>
    </row>
    <row r="2" spans="1:19" ht="14.1" customHeight="1">
      <c r="A2" s="241"/>
      <c r="B2" s="404" t="s">
        <v>597</v>
      </c>
      <c r="C2" s="404"/>
      <c r="D2" s="404"/>
      <c r="E2" s="404"/>
      <c r="F2" s="404"/>
      <c r="G2" s="404"/>
      <c r="H2" s="404"/>
      <c r="I2" s="404"/>
      <c r="J2" s="404"/>
      <c r="K2" s="404"/>
      <c r="L2" s="404"/>
      <c r="M2" s="404"/>
      <c r="N2" s="404"/>
      <c r="O2" s="404"/>
      <c r="P2" s="404"/>
      <c r="Q2" s="404"/>
      <c r="R2" s="404"/>
      <c r="S2" s="404"/>
    </row>
    <row r="3" spans="1:19" ht="14.1" customHeight="1">
      <c r="A3" s="241"/>
      <c r="B3" s="404" t="s">
        <v>598</v>
      </c>
      <c r="C3" s="404"/>
      <c r="D3" s="404"/>
      <c r="E3" s="404"/>
      <c r="F3" s="404"/>
      <c r="G3" s="404"/>
      <c r="H3" s="404"/>
      <c r="I3" s="404"/>
      <c r="J3" s="404"/>
      <c r="K3" s="404"/>
      <c r="L3" s="404"/>
      <c r="M3" s="404"/>
      <c r="N3" s="404"/>
      <c r="O3" s="404"/>
      <c r="P3" s="404"/>
      <c r="Q3" s="404"/>
      <c r="R3" s="404"/>
      <c r="S3" s="404"/>
    </row>
    <row r="4" spans="1:19" ht="14.1" customHeight="1">
      <c r="A4" s="241"/>
      <c r="B4" s="404" t="s">
        <v>599</v>
      </c>
      <c r="C4" s="404"/>
      <c r="D4" s="404"/>
      <c r="E4" s="404"/>
      <c r="F4" s="404"/>
      <c r="G4" s="404"/>
      <c r="H4" s="404"/>
      <c r="I4" s="404"/>
      <c r="J4" s="404"/>
      <c r="K4" s="404"/>
      <c r="L4" s="404"/>
      <c r="M4" s="404"/>
      <c r="N4" s="404"/>
      <c r="O4" s="404"/>
      <c r="P4" s="404"/>
      <c r="Q4" s="404"/>
      <c r="R4" s="404"/>
      <c r="S4" s="404"/>
    </row>
    <row r="5" spans="1:19" ht="20.25" customHeight="1">
      <c r="A5" s="241"/>
      <c r="B5" s="242"/>
      <c r="C5" s="15"/>
      <c r="D5" s="15"/>
    </row>
    <row r="6" spans="1:19" s="235" customFormat="1" ht="15">
      <c r="A6" s="236" t="s">
        <v>559</v>
      </c>
      <c r="B6" s="402" t="s">
        <v>338</v>
      </c>
      <c r="C6" s="402"/>
      <c r="D6" s="402"/>
    </row>
    <row r="7" spans="1:19" s="235" customFormat="1" ht="15">
      <c r="A7" s="236" t="s">
        <v>72</v>
      </c>
      <c r="B7" s="238" t="s">
        <v>650</v>
      </c>
      <c r="C7" s="237"/>
      <c r="D7" s="237"/>
    </row>
    <row r="8" spans="1:19" s="16" customFormat="1">
      <c r="A8" s="233"/>
      <c r="B8" s="233"/>
      <c r="C8" s="239"/>
      <c r="D8" s="239"/>
    </row>
    <row r="9" spans="1:19">
      <c r="A9" s="407" t="s">
        <v>77</v>
      </c>
      <c r="B9" s="407"/>
      <c r="C9" s="407"/>
      <c r="D9" s="407"/>
    </row>
    <row r="10" spans="1:19">
      <c r="A10" s="234"/>
      <c r="B10" s="234"/>
      <c r="C10" s="234"/>
      <c r="D10" s="234"/>
    </row>
    <row r="11" spans="1:19">
      <c r="A11" s="240" t="s">
        <v>558</v>
      </c>
      <c r="B11" s="161"/>
      <c r="C11" s="14"/>
      <c r="D11" s="14"/>
    </row>
    <row r="12" spans="1:19" ht="18.75" customHeight="1">
      <c r="A12" s="405" t="s">
        <v>36</v>
      </c>
      <c r="B12" s="405" t="s">
        <v>13</v>
      </c>
      <c r="C12" s="279" t="s">
        <v>78</v>
      </c>
      <c r="D12" s="279" t="s">
        <v>79</v>
      </c>
    </row>
    <row r="13" spans="1:19">
      <c r="A13" s="405"/>
      <c r="B13" s="405"/>
      <c r="C13" s="279" t="s">
        <v>80</v>
      </c>
      <c r="D13" s="279" t="s">
        <v>80</v>
      </c>
    </row>
    <row r="14" spans="1:19">
      <c r="A14" s="403" t="s">
        <v>554</v>
      </c>
      <c r="B14" s="403"/>
      <c r="C14" s="403"/>
      <c r="D14" s="403"/>
    </row>
    <row r="15" spans="1:19">
      <c r="A15" s="21" t="s">
        <v>37</v>
      </c>
      <c r="B15" s="22" t="s">
        <v>38</v>
      </c>
      <c r="C15" s="23">
        <v>0</v>
      </c>
      <c r="D15" s="23">
        <v>0</v>
      </c>
    </row>
    <row r="16" spans="1:19">
      <c r="A16" s="21" t="s">
        <v>39</v>
      </c>
      <c r="B16" s="22" t="s">
        <v>40</v>
      </c>
      <c r="C16" s="24">
        <v>1.5</v>
      </c>
      <c r="D16" s="24">
        <v>1.5</v>
      </c>
    </row>
    <row r="17" spans="1:4">
      <c r="A17" s="21" t="s">
        <v>41</v>
      </c>
      <c r="B17" s="22" t="s">
        <v>42</v>
      </c>
      <c r="C17" s="24">
        <v>1</v>
      </c>
      <c r="D17" s="24">
        <v>1</v>
      </c>
    </row>
    <row r="18" spans="1:4">
      <c r="A18" s="21" t="s">
        <v>43</v>
      </c>
      <c r="B18" s="22" t="s">
        <v>44</v>
      </c>
      <c r="C18" s="24">
        <v>0.2</v>
      </c>
      <c r="D18" s="24">
        <v>0.2</v>
      </c>
    </row>
    <row r="19" spans="1:4">
      <c r="A19" s="21" t="s">
        <v>45</v>
      </c>
      <c r="B19" s="22" t="s">
        <v>46</v>
      </c>
      <c r="C19" s="24">
        <v>0.6</v>
      </c>
      <c r="D19" s="24">
        <v>0.6</v>
      </c>
    </row>
    <row r="20" spans="1:4">
      <c r="A20" s="21" t="s">
        <v>47</v>
      </c>
      <c r="B20" s="22" t="s">
        <v>81</v>
      </c>
      <c r="C20" s="24">
        <v>2.5</v>
      </c>
      <c r="D20" s="24">
        <v>2.5</v>
      </c>
    </row>
    <row r="21" spans="1:4">
      <c r="A21" s="21" t="s">
        <v>48</v>
      </c>
      <c r="B21" s="22" t="s">
        <v>82</v>
      </c>
      <c r="C21" s="24">
        <v>3</v>
      </c>
      <c r="D21" s="24">
        <v>3</v>
      </c>
    </row>
    <row r="22" spans="1:4">
      <c r="A22" s="21" t="s">
        <v>49</v>
      </c>
      <c r="B22" s="22" t="s">
        <v>50</v>
      </c>
      <c r="C22" s="24">
        <v>8</v>
      </c>
      <c r="D22" s="24">
        <v>8</v>
      </c>
    </row>
    <row r="23" spans="1:4">
      <c r="A23" s="21" t="s">
        <v>51</v>
      </c>
      <c r="B23" s="22" t="s">
        <v>52</v>
      </c>
      <c r="C23" s="23">
        <v>1</v>
      </c>
      <c r="D23" s="23">
        <v>1</v>
      </c>
    </row>
    <row r="24" spans="1:4">
      <c r="A24" s="20" t="s">
        <v>53</v>
      </c>
      <c r="B24" s="25" t="s">
        <v>30</v>
      </c>
      <c r="C24" s="26">
        <v>17.8</v>
      </c>
      <c r="D24" s="26">
        <v>17.8</v>
      </c>
    </row>
    <row r="25" spans="1:4">
      <c r="A25" s="403" t="s">
        <v>555</v>
      </c>
      <c r="B25" s="403"/>
      <c r="C25" s="403"/>
      <c r="D25" s="403"/>
    </row>
    <row r="26" spans="1:4">
      <c r="A26" s="21" t="s">
        <v>54</v>
      </c>
      <c r="B26" s="22" t="s">
        <v>83</v>
      </c>
      <c r="C26" s="23">
        <v>17.920000000000002</v>
      </c>
      <c r="D26" s="23">
        <v>0</v>
      </c>
    </row>
    <row r="27" spans="1:4">
      <c r="A27" s="21" t="s">
        <v>55</v>
      </c>
      <c r="B27" s="22" t="s">
        <v>124</v>
      </c>
      <c r="C27" s="23">
        <v>3.95</v>
      </c>
      <c r="D27" s="23">
        <v>0</v>
      </c>
    </row>
    <row r="28" spans="1:4">
      <c r="A28" s="21" t="s">
        <v>56</v>
      </c>
      <c r="B28" s="22" t="s">
        <v>125</v>
      </c>
      <c r="C28" s="23">
        <v>0.9</v>
      </c>
      <c r="D28" s="23">
        <v>0.69</v>
      </c>
    </row>
    <row r="29" spans="1:4">
      <c r="A29" s="21" t="s">
        <v>57</v>
      </c>
      <c r="B29" s="22" t="s">
        <v>126</v>
      </c>
      <c r="C29" s="24">
        <v>10.85</v>
      </c>
      <c r="D29" s="23">
        <v>8.33</v>
      </c>
    </row>
    <row r="30" spans="1:4">
      <c r="A30" s="21" t="s">
        <v>58</v>
      </c>
      <c r="B30" s="22" t="s">
        <v>84</v>
      </c>
      <c r="C30" s="24">
        <v>0.08</v>
      </c>
      <c r="D30" s="23">
        <v>0.06</v>
      </c>
    </row>
    <row r="31" spans="1:4">
      <c r="A31" s="21" t="s">
        <v>59</v>
      </c>
      <c r="B31" s="22" t="s">
        <v>127</v>
      </c>
      <c r="C31" s="24">
        <v>0.72</v>
      </c>
      <c r="D31" s="23">
        <v>0.56000000000000005</v>
      </c>
    </row>
    <row r="32" spans="1:4">
      <c r="A32" s="21" t="s">
        <v>60</v>
      </c>
      <c r="B32" s="22" t="s">
        <v>128</v>
      </c>
      <c r="C32" s="24">
        <v>1.72</v>
      </c>
      <c r="D32" s="23">
        <v>0</v>
      </c>
    </row>
    <row r="33" spans="1:4">
      <c r="A33" s="21" t="s">
        <v>86</v>
      </c>
      <c r="B33" s="22" t="s">
        <v>85</v>
      </c>
      <c r="C33" s="24">
        <v>0.12</v>
      </c>
      <c r="D33" s="23">
        <v>0.09</v>
      </c>
    </row>
    <row r="34" spans="1:4" ht="15.75" customHeight="1">
      <c r="A34" s="21" t="s">
        <v>88</v>
      </c>
      <c r="B34" s="22" t="s">
        <v>87</v>
      </c>
      <c r="C34" s="24">
        <v>8.7799999999999994</v>
      </c>
      <c r="D34" s="23">
        <v>6.75</v>
      </c>
    </row>
    <row r="35" spans="1:4">
      <c r="A35" s="21" t="s">
        <v>90</v>
      </c>
      <c r="B35" s="22" t="s">
        <v>89</v>
      </c>
      <c r="C35" s="24">
        <v>0.03</v>
      </c>
      <c r="D35" s="23">
        <v>0.02</v>
      </c>
    </row>
    <row r="36" spans="1:4">
      <c r="A36" s="20" t="s">
        <v>61</v>
      </c>
      <c r="B36" s="25" t="s">
        <v>30</v>
      </c>
      <c r="C36" s="26">
        <v>45.069999999999993</v>
      </c>
      <c r="D36" s="26">
        <v>16.5</v>
      </c>
    </row>
    <row r="37" spans="1:4">
      <c r="A37" s="403" t="s">
        <v>556</v>
      </c>
      <c r="B37" s="403"/>
      <c r="C37" s="403"/>
      <c r="D37" s="403"/>
    </row>
    <row r="38" spans="1:4">
      <c r="A38" s="21" t="s">
        <v>62</v>
      </c>
      <c r="B38" s="27" t="s">
        <v>91</v>
      </c>
      <c r="C38" s="23">
        <v>5.24</v>
      </c>
      <c r="D38" s="23">
        <v>4.03</v>
      </c>
    </row>
    <row r="39" spans="1:4">
      <c r="A39" s="21" t="s">
        <v>63</v>
      </c>
      <c r="B39" s="27" t="s">
        <v>92</v>
      </c>
      <c r="C39" s="23">
        <v>0.12</v>
      </c>
      <c r="D39" s="23">
        <v>0.1</v>
      </c>
    </row>
    <row r="40" spans="1:4">
      <c r="A40" s="21" t="s">
        <v>93</v>
      </c>
      <c r="B40" s="27" t="s">
        <v>94</v>
      </c>
      <c r="C40" s="23">
        <v>4.71</v>
      </c>
      <c r="D40" s="23">
        <v>3.62</v>
      </c>
    </row>
    <row r="41" spans="1:4">
      <c r="A41" s="21" t="s">
        <v>95</v>
      </c>
      <c r="B41" s="22" t="s">
        <v>96</v>
      </c>
      <c r="C41" s="23">
        <v>4.71</v>
      </c>
      <c r="D41" s="23">
        <v>3.62</v>
      </c>
    </row>
    <row r="42" spans="1:4">
      <c r="A42" s="21" t="s">
        <v>97</v>
      </c>
      <c r="B42" s="22" t="s">
        <v>98</v>
      </c>
      <c r="C42" s="23">
        <v>0.44</v>
      </c>
      <c r="D42" s="23">
        <v>0.34</v>
      </c>
    </row>
    <row r="43" spans="1:4">
      <c r="A43" s="20" t="s">
        <v>64</v>
      </c>
      <c r="B43" s="25" t="s">
        <v>30</v>
      </c>
      <c r="C43" s="26">
        <v>15.22</v>
      </c>
      <c r="D43" s="26">
        <v>11.71</v>
      </c>
    </row>
    <row r="44" spans="1:4">
      <c r="A44" s="403" t="s">
        <v>557</v>
      </c>
      <c r="B44" s="403"/>
      <c r="C44" s="403"/>
      <c r="D44" s="403"/>
    </row>
    <row r="45" spans="1:4">
      <c r="A45" s="20" t="s">
        <v>66</v>
      </c>
      <c r="B45" s="406" t="s">
        <v>99</v>
      </c>
      <c r="C45" s="406"/>
      <c r="D45" s="406"/>
    </row>
    <row r="46" spans="1:4">
      <c r="A46" s="21" t="s">
        <v>65</v>
      </c>
      <c r="B46" s="22" t="s">
        <v>100</v>
      </c>
      <c r="C46" s="24">
        <v>8.02</v>
      </c>
      <c r="D46" s="23">
        <v>2.94</v>
      </c>
    </row>
    <row r="47" spans="1:4" ht="49.5">
      <c r="A47" s="21" t="s">
        <v>101</v>
      </c>
      <c r="B47" s="28" t="s">
        <v>102</v>
      </c>
      <c r="C47" s="24">
        <v>0.44</v>
      </c>
      <c r="D47" s="23">
        <v>0.34</v>
      </c>
    </row>
    <row r="48" spans="1:4">
      <c r="A48" s="21"/>
      <c r="B48" s="22" t="s">
        <v>100</v>
      </c>
      <c r="C48" s="24"/>
      <c r="D48" s="23"/>
    </row>
    <row r="49" spans="1:4">
      <c r="A49" s="20" t="s">
        <v>66</v>
      </c>
      <c r="B49" s="25" t="s">
        <v>30</v>
      </c>
      <c r="C49" s="26">
        <v>8.4599999999999991</v>
      </c>
      <c r="D49" s="26">
        <v>3.28</v>
      </c>
    </row>
    <row r="50" spans="1:4">
      <c r="A50" s="403" t="s">
        <v>103</v>
      </c>
      <c r="B50" s="403"/>
      <c r="C50" s="29">
        <v>86.549999999999983</v>
      </c>
      <c r="D50" s="29">
        <v>49.290000000000006</v>
      </c>
    </row>
  </sheetData>
  <sheetProtection selectLockedCells="1" selectUnlockedCells="1"/>
  <mergeCells count="14">
    <mergeCell ref="A44:D44"/>
    <mergeCell ref="B45:D45"/>
    <mergeCell ref="A50:B50"/>
    <mergeCell ref="A14:D14"/>
    <mergeCell ref="A9:D9"/>
    <mergeCell ref="B6:D6"/>
    <mergeCell ref="A25:D25"/>
    <mergeCell ref="A37:D37"/>
    <mergeCell ref="B1:S1"/>
    <mergeCell ref="B2:S2"/>
    <mergeCell ref="B3:S3"/>
    <mergeCell ref="B4:S4"/>
    <mergeCell ref="A12:A13"/>
    <mergeCell ref="B12:B13"/>
  </mergeCells>
  <printOptions horizontalCentered="1"/>
  <pageMargins left="0.98425196850393704" right="0.59055118110236227" top="0.78740157480314965" bottom="0.59055118110236227" header="1.2598425196850394" footer="0.31496062992125984"/>
  <pageSetup paperSize="9" scale="80" firstPageNumber="0" orientation="portrait" horizontalDpi="300" verticalDpi="300" r:id="rId1"/>
  <headerFooter alignWithMargins="0">
    <oddHeader>&amp;R&amp;7&amp;P/&amp;N</oddHeader>
  </headerFooter>
  <drawing r:id="rId2"/>
  <legacyDrawing r:id="rId3"/>
  <oleObjects>
    <mc:AlternateContent xmlns:mc="http://schemas.openxmlformats.org/markup-compatibility/2006">
      <mc:Choice Requires="x14">
        <oleObject progId="Figura do Microsoft Photo Editor 3.0" shapeId="14338" r:id="rId4">
          <objectPr defaultSize="0" autoPict="0" r:id="rId5">
            <anchor moveWithCells="1" sizeWithCells="1">
              <from>
                <xdr:col>0</xdr:col>
                <xdr:colOff>57150</xdr:colOff>
                <xdr:row>0</xdr:row>
                <xdr:rowOff>66675</xdr:rowOff>
              </from>
              <to>
                <xdr:col>1</xdr:col>
                <xdr:colOff>723900</xdr:colOff>
                <xdr:row>3</xdr:row>
                <xdr:rowOff>142875</xdr:rowOff>
              </to>
            </anchor>
          </objectPr>
        </oleObject>
      </mc:Choice>
      <mc:Fallback>
        <oleObject progId="Figura do Microsoft Photo Editor 3.0" shapeId="14338" r:id="rId4"/>
      </mc:Fallback>
    </mc:AlternateContent>
  </oleObjec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8</vt:i4>
      </vt:variant>
      <vt:variant>
        <vt:lpstr>Intervalos nomeados</vt:lpstr>
      </vt:variant>
      <vt:variant>
        <vt:i4>15</vt:i4>
      </vt:variant>
    </vt:vector>
  </HeadingPairs>
  <TitlesOfParts>
    <vt:vector size="23" baseType="lpstr">
      <vt:lpstr>Estimativa_BETUME</vt:lpstr>
      <vt:lpstr>ORÇAMENTÁRIA</vt:lpstr>
      <vt:lpstr>CRONOGRAMA</vt:lpstr>
      <vt:lpstr>COMPOSIÇÕES_4ªSR</vt:lpstr>
      <vt:lpstr>ADM</vt:lpstr>
      <vt:lpstr>BDI SERVIÇO</vt:lpstr>
      <vt:lpstr>BDI MATERIAIS</vt:lpstr>
      <vt:lpstr>ENCARGOS SOCIAIS</vt:lpstr>
      <vt:lpstr>ADM!Area_de_impressao</vt:lpstr>
      <vt:lpstr>'BDI MATERIAIS'!Area_de_impressao</vt:lpstr>
      <vt:lpstr>'BDI SERVIÇO'!Area_de_impressao</vt:lpstr>
      <vt:lpstr>COMPOSIÇÕES_4ªSR!Area_de_impressao</vt:lpstr>
      <vt:lpstr>CRONOGRAMA!Area_de_impressao</vt:lpstr>
      <vt:lpstr>'ENCARGOS SOCIAIS'!Area_de_impressao</vt:lpstr>
      <vt:lpstr>Estimativa_BETUME!Area_de_impressao</vt:lpstr>
      <vt:lpstr>ORÇAMENTÁRIA!Area_de_impressao</vt:lpstr>
      <vt:lpstr>Excel_BuiltIn_Print_Area_10_1_1_14</vt:lpstr>
      <vt:lpstr>Excel_BuiltIn_Print_Area_12_1_14</vt:lpstr>
      <vt:lpstr>Excel_BuiltIn_Print_Area_9_1_1_14</vt:lpstr>
      <vt:lpstr>Excel_BuiltIn_Print_Titles_12_1_14</vt:lpstr>
      <vt:lpstr>'ENCARGOS SOCIAIS'!Titulos_de_impressao</vt:lpstr>
      <vt:lpstr>Estimativa_BETUME!Titulos_de_impressao</vt:lpstr>
      <vt:lpstr>ORÇAMENTÁRIA!Titulos_de_impressao</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Júlia</dc:creator>
  <cp:lastModifiedBy>Marli Santos de Moura</cp:lastModifiedBy>
  <cp:lastPrinted>2016-06-28T14:08:05Z</cp:lastPrinted>
  <dcterms:created xsi:type="dcterms:W3CDTF">2014-05-02T14:20:39Z</dcterms:created>
  <dcterms:modified xsi:type="dcterms:W3CDTF">2016-06-28T14:43:51Z</dcterms:modified>
</cp:coreProperties>
</file>