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tor.martin\Documents\Diversos\PARECER DE CUSTOS\CERTIFICAÇÃO LOTES PONTAL SUL - 2019\LICITAÇÃO 02 LOTES\"/>
    </mc:Choice>
  </mc:AlternateContent>
  <xr:revisionPtr revIDLastSave="0" documentId="13_ncr:1_{D93F5E79-6ED7-440F-9B05-4C6F7386391B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ORÇAMENTO" sheetId="5" r:id="rId1"/>
    <sheet name="PO-I" sheetId="7" r:id="rId2"/>
    <sheet name="COMPOSIÇÕES UNITARIAS" sheetId="6" r:id="rId3"/>
    <sheet name="Composição Reconstituição" sheetId="10" r:id="rId4"/>
    <sheet name="Montagem dos registros" sheetId="15" r:id="rId5"/>
    <sheet name="Elaboração Plantas" sheetId="16" r:id="rId6"/>
    <sheet name="BDI" sheetId="11" r:id="rId7"/>
    <sheet name="Enc Sociais" sheetId="3" r:id="rId8"/>
  </sheets>
  <externalReferences>
    <externalReference r:id="rId9"/>
  </externalReferences>
  <definedNames>
    <definedName name="_xlnm.Print_Area" localSheetId="6">BDI!$A$1:$E$36</definedName>
    <definedName name="_xlnm.Print_Area" localSheetId="3">'Composição Reconstituição'!$A$1:$G$34</definedName>
    <definedName name="_xlnm.Print_Area" localSheetId="2">'COMPOSIÇÕES UNITARIAS'!$A$1:$I$85</definedName>
    <definedName name="_xlnm.Print_Area" localSheetId="5">'Elaboração Plantas'!$A$1:$G$34</definedName>
    <definedName name="_xlnm.Print_Area" localSheetId="7">'Enc Sociais'!$A$1:$J$42</definedName>
    <definedName name="_xlnm.Print_Area" localSheetId="4">'Montagem dos registros'!$A$1:$G$34</definedName>
    <definedName name="_xlnm.Print_Area" localSheetId="0">ORÇAMENTO!$A$1:$G$23</definedName>
    <definedName name="_xlnm.Print_Area" localSheetId="1">'PO-I'!$A$1:$G$25</definedName>
    <definedName name="_xlnm.Print_Area">#REF!</definedName>
    <definedName name="BDI" localSheetId="3">#REF!</definedName>
    <definedName name="BDI" localSheetId="5">#REF!</definedName>
    <definedName name="BDI" localSheetId="4">#REF!</definedName>
    <definedName name="BDI">#REF!</definedName>
    <definedName name="Excel_BuiltIn_Print_Area_6_1" localSheetId="3">#REF!</definedName>
    <definedName name="Excel_BuiltIn_Print_Area_6_1" localSheetId="5">#REF!</definedName>
    <definedName name="Excel_BuiltIn_Print_Area_6_1" localSheetId="4">#REF!</definedName>
    <definedName name="Excel_BuiltIn_Print_Area_6_1">#REF!</definedName>
    <definedName name="Excel_BuiltIn_Print_Area_8_1" localSheetId="3">#REF!</definedName>
    <definedName name="Excel_BuiltIn_Print_Area_8_1" localSheetId="5">#REF!</definedName>
    <definedName name="Excel_BuiltIn_Print_Area_8_1" localSheetId="4">#REF!</definedName>
    <definedName name="Excel_BuiltIn_Print_Area_8_1">#REF!</definedName>
    <definedName name="Excel_BuiltIn_Print_Area_9" localSheetId="3">#REF!</definedName>
    <definedName name="Excel_BuiltIn_Print_Area_9" localSheetId="5">#REF!</definedName>
    <definedName name="Excel_BuiltIn_Print_Area_9" localSheetId="4">#REF!</definedName>
    <definedName name="Excel_BuiltIn_Print_Area_9">#REF!</definedName>
    <definedName name="F_01_120" localSheetId="3">#REF!</definedName>
    <definedName name="F_01_120" localSheetId="5">#REF!</definedName>
    <definedName name="F_01_120" localSheetId="4">#REF!</definedName>
    <definedName name="F_01_120">#REF!</definedName>
    <definedName name="F_01_150" localSheetId="3">#REF!</definedName>
    <definedName name="F_01_150" localSheetId="5">#REF!</definedName>
    <definedName name="F_01_150" localSheetId="4">#REF!</definedName>
    <definedName name="F_01_150">#REF!</definedName>
    <definedName name="F_01_180" localSheetId="3">#REF!</definedName>
    <definedName name="F_01_180" localSheetId="5">#REF!</definedName>
    <definedName name="F_01_180" localSheetId="4">#REF!</definedName>
    <definedName name="F_01_180">#REF!</definedName>
    <definedName name="F_01_210" localSheetId="3">#REF!</definedName>
    <definedName name="F_01_210" localSheetId="5">#REF!</definedName>
    <definedName name="F_01_210" localSheetId="4">#REF!</definedName>
    <definedName name="F_01_210">#REF!</definedName>
    <definedName name="F_01_240" localSheetId="3">#REF!</definedName>
    <definedName name="F_01_240" localSheetId="5">#REF!</definedName>
    <definedName name="F_01_240" localSheetId="4">#REF!</definedName>
    <definedName name="F_01_240">#REF!</definedName>
    <definedName name="F_01_270" localSheetId="3">#REF!</definedName>
    <definedName name="F_01_270" localSheetId="5">#REF!</definedName>
    <definedName name="F_01_270" localSheetId="4">#REF!</definedName>
    <definedName name="F_01_270">#REF!</definedName>
    <definedName name="F_01_30" localSheetId="3">#REF!</definedName>
    <definedName name="F_01_30" localSheetId="5">#REF!</definedName>
    <definedName name="F_01_30" localSheetId="4">#REF!</definedName>
    <definedName name="F_01_30">#REF!</definedName>
    <definedName name="F_01_300" localSheetId="3">#REF!</definedName>
    <definedName name="F_01_300" localSheetId="5">#REF!</definedName>
    <definedName name="F_01_300" localSheetId="4">#REF!</definedName>
    <definedName name="F_01_300">#REF!</definedName>
    <definedName name="F_01_330" localSheetId="3">#REF!</definedName>
    <definedName name="F_01_330" localSheetId="5">#REF!</definedName>
    <definedName name="F_01_330" localSheetId="4">#REF!</definedName>
    <definedName name="F_01_330">#REF!</definedName>
    <definedName name="F_01_360" localSheetId="3">#REF!</definedName>
    <definedName name="F_01_360" localSheetId="5">#REF!</definedName>
    <definedName name="F_01_360" localSheetId="4">#REF!</definedName>
    <definedName name="F_01_360">#REF!</definedName>
    <definedName name="F_01_390" localSheetId="3">#REF!</definedName>
    <definedName name="F_01_390" localSheetId="5">#REF!</definedName>
    <definedName name="F_01_390" localSheetId="4">#REF!</definedName>
    <definedName name="F_01_390">#REF!</definedName>
    <definedName name="F_01_420" localSheetId="3">#REF!</definedName>
    <definedName name="F_01_420" localSheetId="5">#REF!</definedName>
    <definedName name="F_01_420" localSheetId="4">#REF!</definedName>
    <definedName name="F_01_420">#REF!</definedName>
    <definedName name="F_01_450" localSheetId="3">#REF!</definedName>
    <definedName name="F_01_450" localSheetId="5">#REF!</definedName>
    <definedName name="F_01_450" localSheetId="4">#REF!</definedName>
    <definedName name="F_01_450">#REF!</definedName>
    <definedName name="F_01_480" localSheetId="3">#REF!</definedName>
    <definedName name="F_01_480" localSheetId="5">#REF!</definedName>
    <definedName name="F_01_480" localSheetId="4">#REF!</definedName>
    <definedName name="F_01_480">#REF!</definedName>
    <definedName name="F_01_510" localSheetId="3">#REF!</definedName>
    <definedName name="F_01_510" localSheetId="5">#REF!</definedName>
    <definedName name="F_01_510" localSheetId="4">#REF!</definedName>
    <definedName name="F_01_510">#REF!</definedName>
    <definedName name="F_01_540" localSheetId="3">#REF!</definedName>
    <definedName name="F_01_540" localSheetId="5">#REF!</definedName>
    <definedName name="F_01_540" localSheetId="4">#REF!</definedName>
    <definedName name="F_01_540">#REF!</definedName>
    <definedName name="F_01_570" localSheetId="3">#REF!</definedName>
    <definedName name="F_01_570" localSheetId="5">#REF!</definedName>
    <definedName name="F_01_570" localSheetId="4">#REF!</definedName>
    <definedName name="F_01_570">#REF!</definedName>
    <definedName name="F_01_60" localSheetId="3">#REF!</definedName>
    <definedName name="F_01_60" localSheetId="5">#REF!</definedName>
    <definedName name="F_01_60" localSheetId="4">#REF!</definedName>
    <definedName name="F_01_60">#REF!</definedName>
    <definedName name="F_01_600" localSheetId="3">#REF!</definedName>
    <definedName name="F_01_600" localSheetId="5">#REF!</definedName>
    <definedName name="F_01_600" localSheetId="4">#REF!</definedName>
    <definedName name="F_01_600">#REF!</definedName>
    <definedName name="F_01_630" localSheetId="3">#REF!</definedName>
    <definedName name="F_01_630" localSheetId="5">#REF!</definedName>
    <definedName name="F_01_630" localSheetId="4">#REF!</definedName>
    <definedName name="F_01_630">#REF!</definedName>
    <definedName name="F_01_660" localSheetId="3">#REF!</definedName>
    <definedName name="F_01_660" localSheetId="5">#REF!</definedName>
    <definedName name="F_01_660" localSheetId="4">#REF!</definedName>
    <definedName name="F_01_660">#REF!</definedName>
    <definedName name="F_01_690" localSheetId="3">#REF!</definedName>
    <definedName name="F_01_690" localSheetId="5">#REF!</definedName>
    <definedName name="F_01_690" localSheetId="4">#REF!</definedName>
    <definedName name="F_01_690">#REF!</definedName>
    <definedName name="F_01_720" localSheetId="3">#REF!</definedName>
    <definedName name="F_01_720" localSheetId="5">#REF!</definedName>
    <definedName name="F_01_720" localSheetId="4">#REF!</definedName>
    <definedName name="F_01_720">#REF!</definedName>
    <definedName name="F_01_90" localSheetId="3">#REF!</definedName>
    <definedName name="F_01_90" localSheetId="5">#REF!</definedName>
    <definedName name="F_01_90" localSheetId="4">#REF!</definedName>
    <definedName name="F_01_90">#REF!</definedName>
    <definedName name="F_02_120" localSheetId="3">#REF!</definedName>
    <definedName name="F_02_120" localSheetId="5">#REF!</definedName>
    <definedName name="F_02_120" localSheetId="4">#REF!</definedName>
    <definedName name="F_02_120">#REF!</definedName>
    <definedName name="F_02_150" localSheetId="3">#REF!</definedName>
    <definedName name="F_02_150" localSheetId="5">#REF!</definedName>
    <definedName name="F_02_150" localSheetId="4">#REF!</definedName>
    <definedName name="F_02_150">#REF!</definedName>
    <definedName name="F_02_180" localSheetId="3">#REF!</definedName>
    <definedName name="F_02_180" localSheetId="5">#REF!</definedName>
    <definedName name="F_02_180" localSheetId="4">#REF!</definedName>
    <definedName name="F_02_180">#REF!</definedName>
    <definedName name="F_02_210" localSheetId="3">#REF!</definedName>
    <definedName name="F_02_210" localSheetId="5">#REF!</definedName>
    <definedName name="F_02_210" localSheetId="4">#REF!</definedName>
    <definedName name="F_02_210">#REF!</definedName>
    <definedName name="F_02_240" localSheetId="3">#REF!</definedName>
    <definedName name="F_02_240" localSheetId="5">#REF!</definedName>
    <definedName name="F_02_240" localSheetId="4">#REF!</definedName>
    <definedName name="F_02_240">#REF!</definedName>
    <definedName name="F_02_270" localSheetId="3">#REF!</definedName>
    <definedName name="F_02_270" localSheetId="5">#REF!</definedName>
    <definedName name="F_02_270" localSheetId="4">#REF!</definedName>
    <definedName name="F_02_270">#REF!</definedName>
    <definedName name="F_02_30" localSheetId="3">#REF!</definedName>
    <definedName name="F_02_30" localSheetId="5">#REF!</definedName>
    <definedName name="F_02_30" localSheetId="4">#REF!</definedName>
    <definedName name="F_02_30">#REF!</definedName>
    <definedName name="F_02_300" localSheetId="3">#REF!</definedName>
    <definedName name="F_02_300" localSheetId="5">#REF!</definedName>
    <definedName name="F_02_300" localSheetId="4">#REF!</definedName>
    <definedName name="F_02_300">#REF!</definedName>
    <definedName name="F_02_330" localSheetId="3">#REF!</definedName>
    <definedName name="F_02_330" localSheetId="5">#REF!</definedName>
    <definedName name="F_02_330" localSheetId="4">#REF!</definedName>
    <definedName name="F_02_330">#REF!</definedName>
    <definedName name="F_02_360" localSheetId="3">#REF!</definedName>
    <definedName name="F_02_360" localSheetId="5">#REF!</definedName>
    <definedName name="F_02_360" localSheetId="4">#REF!</definedName>
    <definedName name="F_02_360">#REF!</definedName>
    <definedName name="F_02_390" localSheetId="3">#REF!</definedName>
    <definedName name="F_02_390" localSheetId="5">#REF!</definedName>
    <definedName name="F_02_390" localSheetId="4">#REF!</definedName>
    <definedName name="F_02_390">#REF!</definedName>
    <definedName name="F_02_420" localSheetId="3">#REF!</definedName>
    <definedName name="F_02_420" localSheetId="5">#REF!</definedName>
    <definedName name="F_02_420" localSheetId="4">#REF!</definedName>
    <definedName name="F_02_420">#REF!</definedName>
    <definedName name="F_02_450" localSheetId="3">#REF!</definedName>
    <definedName name="F_02_450" localSheetId="5">#REF!</definedName>
    <definedName name="F_02_450" localSheetId="4">#REF!</definedName>
    <definedName name="F_02_450">#REF!</definedName>
    <definedName name="F_02_480" localSheetId="3">#REF!</definedName>
    <definedName name="F_02_480" localSheetId="5">#REF!</definedName>
    <definedName name="F_02_480" localSheetId="4">#REF!</definedName>
    <definedName name="F_02_480">#REF!</definedName>
    <definedName name="F_02_510" localSheetId="3">#REF!</definedName>
    <definedName name="F_02_510" localSheetId="5">#REF!</definedName>
    <definedName name="F_02_510" localSheetId="4">#REF!</definedName>
    <definedName name="F_02_510">#REF!</definedName>
    <definedName name="F_02_540" localSheetId="3">#REF!</definedName>
    <definedName name="F_02_540" localSheetId="5">#REF!</definedName>
    <definedName name="F_02_540" localSheetId="4">#REF!</definedName>
    <definedName name="F_02_540">#REF!</definedName>
    <definedName name="F_02_570" localSheetId="3">#REF!</definedName>
    <definedName name="F_02_570" localSheetId="5">#REF!</definedName>
    <definedName name="F_02_570" localSheetId="4">#REF!</definedName>
    <definedName name="F_02_570">#REF!</definedName>
    <definedName name="F_02_60" localSheetId="3">#REF!</definedName>
    <definedName name="F_02_60" localSheetId="5">#REF!</definedName>
    <definedName name="F_02_60" localSheetId="4">#REF!</definedName>
    <definedName name="F_02_60">#REF!</definedName>
    <definedName name="F_02_600" localSheetId="3">#REF!</definedName>
    <definedName name="F_02_600" localSheetId="5">#REF!</definedName>
    <definedName name="F_02_600" localSheetId="4">#REF!</definedName>
    <definedName name="F_02_600">#REF!</definedName>
    <definedName name="F_02_630" localSheetId="3">#REF!</definedName>
    <definedName name="F_02_630" localSheetId="5">#REF!</definedName>
    <definedName name="F_02_630" localSheetId="4">#REF!</definedName>
    <definedName name="F_02_630">#REF!</definedName>
    <definedName name="F_02_660" localSheetId="3">#REF!</definedName>
    <definedName name="F_02_660" localSheetId="5">#REF!</definedName>
    <definedName name="F_02_660" localSheetId="4">#REF!</definedName>
    <definedName name="F_02_660">#REF!</definedName>
    <definedName name="F_02_690" localSheetId="3">#REF!</definedName>
    <definedName name="F_02_690" localSheetId="5">#REF!</definedName>
    <definedName name="F_02_690" localSheetId="4">#REF!</definedName>
    <definedName name="F_02_690">#REF!</definedName>
    <definedName name="F_02_720" localSheetId="3">#REF!</definedName>
    <definedName name="F_02_720" localSheetId="5">#REF!</definedName>
    <definedName name="F_02_720" localSheetId="4">#REF!</definedName>
    <definedName name="F_02_720">#REF!</definedName>
    <definedName name="F_02_90" localSheetId="3">#REF!</definedName>
    <definedName name="F_02_90" localSheetId="5">#REF!</definedName>
    <definedName name="F_02_90" localSheetId="4">#REF!</definedName>
    <definedName name="F_02_90">#REF!</definedName>
    <definedName name="F_03_120" localSheetId="3">#REF!</definedName>
    <definedName name="F_03_120" localSheetId="5">#REF!</definedName>
    <definedName name="F_03_120" localSheetId="4">#REF!</definedName>
    <definedName name="F_03_120">#REF!</definedName>
    <definedName name="F_03_150" localSheetId="3">#REF!</definedName>
    <definedName name="F_03_150" localSheetId="5">#REF!</definedName>
    <definedName name="F_03_150" localSheetId="4">#REF!</definedName>
    <definedName name="F_03_150">#REF!</definedName>
    <definedName name="F_03_180" localSheetId="3">#REF!</definedName>
    <definedName name="F_03_180" localSheetId="5">#REF!</definedName>
    <definedName name="F_03_180" localSheetId="4">#REF!</definedName>
    <definedName name="F_03_180">#REF!</definedName>
    <definedName name="F_03_210" localSheetId="3">#REF!</definedName>
    <definedName name="F_03_210" localSheetId="5">#REF!</definedName>
    <definedName name="F_03_210" localSheetId="4">#REF!</definedName>
    <definedName name="F_03_210">#REF!</definedName>
    <definedName name="F_03_240" localSheetId="3">#REF!</definedName>
    <definedName name="F_03_240" localSheetId="5">#REF!</definedName>
    <definedName name="F_03_240" localSheetId="4">#REF!</definedName>
    <definedName name="F_03_240">#REF!</definedName>
    <definedName name="F_03_270" localSheetId="3">#REF!</definedName>
    <definedName name="F_03_270" localSheetId="5">#REF!</definedName>
    <definedName name="F_03_270" localSheetId="4">#REF!</definedName>
    <definedName name="F_03_270">#REF!</definedName>
    <definedName name="F_03_30" localSheetId="3">#REF!</definedName>
    <definedName name="F_03_30" localSheetId="5">#REF!</definedName>
    <definedName name="F_03_30" localSheetId="4">#REF!</definedName>
    <definedName name="F_03_30">#REF!</definedName>
    <definedName name="F_03_300" localSheetId="3">#REF!</definedName>
    <definedName name="F_03_300" localSheetId="5">#REF!</definedName>
    <definedName name="F_03_300" localSheetId="4">#REF!</definedName>
    <definedName name="F_03_300">#REF!</definedName>
    <definedName name="F_03_330" localSheetId="3">#REF!</definedName>
    <definedName name="F_03_330" localSheetId="5">#REF!</definedName>
    <definedName name="F_03_330" localSheetId="4">#REF!</definedName>
    <definedName name="F_03_330">#REF!</definedName>
    <definedName name="F_03_360" localSheetId="3">#REF!</definedName>
    <definedName name="F_03_360" localSheetId="5">#REF!</definedName>
    <definedName name="F_03_360" localSheetId="4">#REF!</definedName>
    <definedName name="F_03_360">#REF!</definedName>
    <definedName name="F_03_390" localSheetId="3">#REF!</definedName>
    <definedName name="F_03_390" localSheetId="5">#REF!</definedName>
    <definedName name="F_03_390" localSheetId="4">#REF!</definedName>
    <definedName name="F_03_390">#REF!</definedName>
    <definedName name="F_03_420" localSheetId="3">#REF!</definedName>
    <definedName name="F_03_420" localSheetId="5">#REF!</definedName>
    <definedName name="F_03_420" localSheetId="4">#REF!</definedName>
    <definedName name="F_03_420">#REF!</definedName>
    <definedName name="F_03_450" localSheetId="3">#REF!</definedName>
    <definedName name="F_03_450" localSheetId="5">#REF!</definedName>
    <definedName name="F_03_450" localSheetId="4">#REF!</definedName>
    <definedName name="F_03_450">#REF!</definedName>
    <definedName name="F_03_480" localSheetId="3">#REF!</definedName>
    <definedName name="F_03_480" localSheetId="5">#REF!</definedName>
    <definedName name="F_03_480" localSheetId="4">#REF!</definedName>
    <definedName name="F_03_480">#REF!</definedName>
    <definedName name="F_03_510" localSheetId="3">#REF!</definedName>
    <definedName name="F_03_510" localSheetId="5">#REF!</definedName>
    <definedName name="F_03_510" localSheetId="4">#REF!</definedName>
    <definedName name="F_03_510">#REF!</definedName>
    <definedName name="F_03_540" localSheetId="3">#REF!</definedName>
    <definedName name="F_03_540" localSheetId="5">#REF!</definedName>
    <definedName name="F_03_540" localSheetId="4">#REF!</definedName>
    <definedName name="F_03_540">#REF!</definedName>
    <definedName name="F_03_570" localSheetId="3">#REF!</definedName>
    <definedName name="F_03_570" localSheetId="5">#REF!</definedName>
    <definedName name="F_03_570" localSheetId="4">#REF!</definedName>
    <definedName name="F_03_570">#REF!</definedName>
    <definedName name="F_03_60" localSheetId="3">#REF!</definedName>
    <definedName name="F_03_60" localSheetId="5">#REF!</definedName>
    <definedName name="F_03_60" localSheetId="4">#REF!</definedName>
    <definedName name="F_03_60">#REF!</definedName>
    <definedName name="F_03_600" localSheetId="3">#REF!</definedName>
    <definedName name="F_03_600" localSheetId="5">#REF!</definedName>
    <definedName name="F_03_600" localSheetId="4">#REF!</definedName>
    <definedName name="F_03_600">#REF!</definedName>
    <definedName name="F_03_630" localSheetId="3">#REF!</definedName>
    <definedName name="F_03_630" localSheetId="5">#REF!</definedName>
    <definedName name="F_03_630" localSheetId="4">#REF!</definedName>
    <definedName name="F_03_630">#REF!</definedName>
    <definedName name="F_03_660" localSheetId="3">#REF!</definedName>
    <definedName name="F_03_660" localSheetId="5">#REF!</definedName>
    <definedName name="F_03_660" localSheetId="4">#REF!</definedName>
    <definedName name="F_03_660">#REF!</definedName>
    <definedName name="F_03_690" localSheetId="3">#REF!</definedName>
    <definedName name="F_03_690" localSheetId="5">#REF!</definedName>
    <definedName name="F_03_690" localSheetId="4">#REF!</definedName>
    <definedName name="F_03_690">#REF!</definedName>
    <definedName name="F_03_720" localSheetId="3">#REF!</definedName>
    <definedName name="F_03_720" localSheetId="5">#REF!</definedName>
    <definedName name="F_03_720" localSheetId="4">#REF!</definedName>
    <definedName name="F_03_720">#REF!</definedName>
    <definedName name="F_03_90" localSheetId="3">#REF!</definedName>
    <definedName name="F_03_90" localSheetId="5">#REF!</definedName>
    <definedName name="F_03_90" localSheetId="4">#REF!</definedName>
    <definedName name="F_03_90">#REF!</definedName>
    <definedName name="F_04_120" localSheetId="3">#REF!</definedName>
    <definedName name="F_04_120" localSheetId="5">#REF!</definedName>
    <definedName name="F_04_120" localSheetId="4">#REF!</definedName>
    <definedName name="F_04_120">#REF!</definedName>
    <definedName name="F_04_150" localSheetId="3">#REF!</definedName>
    <definedName name="F_04_150" localSheetId="5">#REF!</definedName>
    <definedName name="F_04_150" localSheetId="4">#REF!</definedName>
    <definedName name="F_04_150">#REF!</definedName>
    <definedName name="F_04_180" localSheetId="3">#REF!</definedName>
    <definedName name="F_04_180" localSheetId="5">#REF!</definedName>
    <definedName name="F_04_180" localSheetId="4">#REF!</definedName>
    <definedName name="F_04_180">#REF!</definedName>
    <definedName name="F_04_210" localSheetId="3">#REF!</definedName>
    <definedName name="F_04_210" localSheetId="5">#REF!</definedName>
    <definedName name="F_04_210" localSheetId="4">#REF!</definedName>
    <definedName name="F_04_210">#REF!</definedName>
    <definedName name="F_04_240" localSheetId="3">#REF!</definedName>
    <definedName name="F_04_240" localSheetId="5">#REF!</definedName>
    <definedName name="F_04_240" localSheetId="4">#REF!</definedName>
    <definedName name="F_04_240">#REF!</definedName>
    <definedName name="F_04_270" localSheetId="3">#REF!</definedName>
    <definedName name="F_04_270" localSheetId="5">#REF!</definedName>
    <definedName name="F_04_270" localSheetId="4">#REF!</definedName>
    <definedName name="F_04_270">#REF!</definedName>
    <definedName name="F_04_30" localSheetId="3">#REF!</definedName>
    <definedName name="F_04_30" localSheetId="5">#REF!</definedName>
    <definedName name="F_04_30" localSheetId="4">#REF!</definedName>
    <definedName name="F_04_30">#REF!</definedName>
    <definedName name="F_04_300" localSheetId="3">#REF!</definedName>
    <definedName name="F_04_300" localSheetId="5">#REF!</definedName>
    <definedName name="F_04_300" localSheetId="4">#REF!</definedName>
    <definedName name="F_04_300">#REF!</definedName>
    <definedName name="F_04_330" localSheetId="3">#REF!</definedName>
    <definedName name="F_04_330" localSheetId="5">#REF!</definedName>
    <definedName name="F_04_330" localSheetId="4">#REF!</definedName>
    <definedName name="F_04_330">#REF!</definedName>
    <definedName name="F_04_360" localSheetId="3">#REF!</definedName>
    <definedName name="F_04_360" localSheetId="5">#REF!</definedName>
    <definedName name="F_04_360" localSheetId="4">#REF!</definedName>
    <definedName name="F_04_360">#REF!</definedName>
    <definedName name="F_04_390" localSheetId="3">#REF!</definedName>
    <definedName name="F_04_390" localSheetId="5">#REF!</definedName>
    <definedName name="F_04_390" localSheetId="4">#REF!</definedName>
    <definedName name="F_04_390">#REF!</definedName>
    <definedName name="F_04_420" localSheetId="3">#REF!</definedName>
    <definedName name="F_04_420" localSheetId="5">#REF!</definedName>
    <definedName name="F_04_420" localSheetId="4">#REF!</definedName>
    <definedName name="F_04_420">#REF!</definedName>
    <definedName name="F_04_450" localSheetId="3">#REF!</definedName>
    <definedName name="F_04_450" localSheetId="5">#REF!</definedName>
    <definedName name="F_04_450" localSheetId="4">#REF!</definedName>
    <definedName name="F_04_450">#REF!</definedName>
    <definedName name="F_04_480" localSheetId="3">#REF!</definedName>
    <definedName name="F_04_480" localSheetId="5">#REF!</definedName>
    <definedName name="F_04_480" localSheetId="4">#REF!</definedName>
    <definedName name="F_04_480">#REF!</definedName>
    <definedName name="F_04_510" localSheetId="3">#REF!</definedName>
    <definedName name="F_04_510" localSheetId="5">#REF!</definedName>
    <definedName name="F_04_510" localSheetId="4">#REF!</definedName>
    <definedName name="F_04_510">#REF!</definedName>
    <definedName name="F_04_540" localSheetId="3">#REF!</definedName>
    <definedName name="F_04_540" localSheetId="5">#REF!</definedName>
    <definedName name="F_04_540" localSheetId="4">#REF!</definedName>
    <definedName name="F_04_540">#REF!</definedName>
    <definedName name="F_04_570" localSheetId="3">#REF!</definedName>
    <definedName name="F_04_570" localSheetId="5">#REF!</definedName>
    <definedName name="F_04_570" localSheetId="4">#REF!</definedName>
    <definedName name="F_04_570">#REF!</definedName>
    <definedName name="F_04_60" localSheetId="3">#REF!</definedName>
    <definedName name="F_04_60" localSheetId="5">#REF!</definedName>
    <definedName name="F_04_60" localSheetId="4">#REF!</definedName>
    <definedName name="F_04_60">#REF!</definedName>
    <definedName name="F_04_600" localSheetId="3">#REF!</definedName>
    <definedName name="F_04_600" localSheetId="5">#REF!</definedName>
    <definedName name="F_04_600" localSheetId="4">#REF!</definedName>
    <definedName name="F_04_600">#REF!</definedName>
    <definedName name="F_04_630" localSheetId="3">#REF!</definedName>
    <definedName name="F_04_630" localSheetId="5">#REF!</definedName>
    <definedName name="F_04_630" localSheetId="4">#REF!</definedName>
    <definedName name="F_04_630">#REF!</definedName>
    <definedName name="F_04_660" localSheetId="3">#REF!</definedName>
    <definedName name="F_04_660" localSheetId="5">#REF!</definedName>
    <definedName name="F_04_660" localSheetId="4">#REF!</definedName>
    <definedName name="F_04_660">#REF!</definedName>
    <definedName name="F_04_690" localSheetId="3">#REF!</definedName>
    <definedName name="F_04_690" localSheetId="5">#REF!</definedName>
    <definedName name="F_04_690" localSheetId="4">#REF!</definedName>
    <definedName name="F_04_690">#REF!</definedName>
    <definedName name="F_04_720" localSheetId="3">#REF!</definedName>
    <definedName name="F_04_720" localSheetId="5">#REF!</definedName>
    <definedName name="F_04_720" localSheetId="4">#REF!</definedName>
    <definedName name="F_04_720">#REF!</definedName>
    <definedName name="F_04_90" localSheetId="3">#REF!</definedName>
    <definedName name="F_04_90" localSheetId="5">#REF!</definedName>
    <definedName name="F_04_90" localSheetId="4">#REF!</definedName>
    <definedName name="F_04_90">#REF!</definedName>
    <definedName name="F_05_120" localSheetId="3">#REF!</definedName>
    <definedName name="F_05_120" localSheetId="5">#REF!</definedName>
    <definedName name="F_05_120" localSheetId="4">#REF!</definedName>
    <definedName name="F_05_120">#REF!</definedName>
    <definedName name="F_05_150" localSheetId="3">#REF!</definedName>
    <definedName name="F_05_150" localSheetId="5">#REF!</definedName>
    <definedName name="F_05_150" localSheetId="4">#REF!</definedName>
    <definedName name="F_05_150">#REF!</definedName>
    <definedName name="F_05_180" localSheetId="3">#REF!</definedName>
    <definedName name="F_05_180" localSheetId="5">#REF!</definedName>
    <definedName name="F_05_180" localSheetId="4">#REF!</definedName>
    <definedName name="F_05_180">#REF!</definedName>
    <definedName name="F_05_210" localSheetId="3">#REF!</definedName>
    <definedName name="F_05_210" localSheetId="5">#REF!</definedName>
    <definedName name="F_05_210" localSheetId="4">#REF!</definedName>
    <definedName name="F_05_210">#REF!</definedName>
    <definedName name="F_05_240" localSheetId="3">#REF!</definedName>
    <definedName name="F_05_240" localSheetId="5">#REF!</definedName>
    <definedName name="F_05_240" localSheetId="4">#REF!</definedName>
    <definedName name="F_05_240">#REF!</definedName>
    <definedName name="F_05_270" localSheetId="3">#REF!</definedName>
    <definedName name="F_05_270" localSheetId="5">#REF!</definedName>
    <definedName name="F_05_270" localSheetId="4">#REF!</definedName>
    <definedName name="F_05_270">#REF!</definedName>
    <definedName name="F_05_30" localSheetId="3">#REF!</definedName>
    <definedName name="F_05_30" localSheetId="5">#REF!</definedName>
    <definedName name="F_05_30" localSheetId="4">#REF!</definedName>
    <definedName name="F_05_30">#REF!</definedName>
    <definedName name="F_05_300" localSheetId="3">#REF!</definedName>
    <definedName name="F_05_300" localSheetId="5">#REF!</definedName>
    <definedName name="F_05_300" localSheetId="4">#REF!</definedName>
    <definedName name="F_05_300">#REF!</definedName>
    <definedName name="F_05_330" localSheetId="3">#REF!</definedName>
    <definedName name="F_05_330" localSheetId="5">#REF!</definedName>
    <definedName name="F_05_330" localSheetId="4">#REF!</definedName>
    <definedName name="F_05_330">#REF!</definedName>
    <definedName name="F_05_360" localSheetId="3">#REF!</definedName>
    <definedName name="F_05_360" localSheetId="5">#REF!</definedName>
    <definedName name="F_05_360" localSheetId="4">#REF!</definedName>
    <definedName name="F_05_360">#REF!</definedName>
    <definedName name="F_05_390" localSheetId="3">#REF!</definedName>
    <definedName name="F_05_390" localSheetId="5">#REF!</definedName>
    <definedName name="F_05_390" localSheetId="4">#REF!</definedName>
    <definedName name="F_05_390">#REF!</definedName>
    <definedName name="F_05_420" localSheetId="3">#REF!</definedName>
    <definedName name="F_05_420" localSheetId="5">#REF!</definedName>
    <definedName name="F_05_420" localSheetId="4">#REF!</definedName>
    <definedName name="F_05_420">#REF!</definedName>
    <definedName name="F_05_450" localSheetId="3">#REF!</definedName>
    <definedName name="F_05_450" localSheetId="5">#REF!</definedName>
    <definedName name="F_05_450" localSheetId="4">#REF!</definedName>
    <definedName name="F_05_450">#REF!</definedName>
    <definedName name="F_05_480" localSheetId="3">#REF!</definedName>
    <definedName name="F_05_480" localSheetId="5">#REF!</definedName>
    <definedName name="F_05_480" localSheetId="4">#REF!</definedName>
    <definedName name="F_05_480">#REF!</definedName>
    <definedName name="F_05_510" localSheetId="3">#REF!</definedName>
    <definedName name="F_05_510" localSheetId="5">#REF!</definedName>
    <definedName name="F_05_510" localSheetId="4">#REF!</definedName>
    <definedName name="F_05_510">#REF!</definedName>
    <definedName name="F_05_540" localSheetId="3">#REF!</definedName>
    <definedName name="F_05_540" localSheetId="5">#REF!</definedName>
    <definedName name="F_05_540" localSheetId="4">#REF!</definedName>
    <definedName name="F_05_540">#REF!</definedName>
    <definedName name="F_05_570" localSheetId="3">#REF!</definedName>
    <definedName name="F_05_570" localSheetId="5">#REF!</definedName>
    <definedName name="F_05_570" localSheetId="4">#REF!</definedName>
    <definedName name="F_05_570">#REF!</definedName>
    <definedName name="F_05_60" localSheetId="3">#REF!</definedName>
    <definedName name="F_05_60" localSheetId="5">#REF!</definedName>
    <definedName name="F_05_60" localSheetId="4">#REF!</definedName>
    <definedName name="F_05_60">#REF!</definedName>
    <definedName name="F_05_600" localSheetId="3">#REF!</definedName>
    <definedName name="F_05_600" localSheetId="5">#REF!</definedName>
    <definedName name="F_05_600" localSheetId="4">#REF!</definedName>
    <definedName name="F_05_600">#REF!</definedName>
    <definedName name="F_05_630" localSheetId="3">#REF!</definedName>
    <definedName name="F_05_630" localSheetId="5">#REF!</definedName>
    <definedName name="F_05_630" localSheetId="4">#REF!</definedName>
    <definedName name="F_05_630">#REF!</definedName>
    <definedName name="F_05_660" localSheetId="3">#REF!</definedName>
    <definedName name="F_05_660" localSheetId="5">#REF!</definedName>
    <definedName name="F_05_660" localSheetId="4">#REF!</definedName>
    <definedName name="F_05_660">#REF!</definedName>
    <definedName name="F_05_690" localSheetId="3">#REF!</definedName>
    <definedName name="F_05_690" localSheetId="5">#REF!</definedName>
    <definedName name="F_05_690" localSheetId="4">#REF!</definedName>
    <definedName name="F_05_690">#REF!</definedName>
    <definedName name="F_05_720" localSheetId="3">#REF!</definedName>
    <definedName name="F_05_720" localSheetId="5">#REF!</definedName>
    <definedName name="F_05_720" localSheetId="4">#REF!</definedName>
    <definedName name="F_05_720">#REF!</definedName>
    <definedName name="F_05_90" localSheetId="3">#REF!</definedName>
    <definedName name="F_05_90" localSheetId="5">#REF!</definedName>
    <definedName name="F_05_90" localSheetId="4">#REF!</definedName>
    <definedName name="F_05_90">#REF!</definedName>
    <definedName name="F_06_120" localSheetId="3">#REF!</definedName>
    <definedName name="F_06_120" localSheetId="5">#REF!</definedName>
    <definedName name="F_06_120" localSheetId="4">#REF!</definedName>
    <definedName name="F_06_120">#REF!</definedName>
    <definedName name="F_06_150" localSheetId="3">#REF!</definedName>
    <definedName name="F_06_150" localSheetId="5">#REF!</definedName>
    <definedName name="F_06_150" localSheetId="4">#REF!</definedName>
    <definedName name="F_06_150">#REF!</definedName>
    <definedName name="F_06_180" localSheetId="3">#REF!</definedName>
    <definedName name="F_06_180" localSheetId="5">#REF!</definedName>
    <definedName name="F_06_180" localSheetId="4">#REF!</definedName>
    <definedName name="F_06_180">#REF!</definedName>
    <definedName name="F_06_210" localSheetId="3">#REF!</definedName>
    <definedName name="F_06_210" localSheetId="5">#REF!</definedName>
    <definedName name="F_06_210" localSheetId="4">#REF!</definedName>
    <definedName name="F_06_210">#REF!</definedName>
    <definedName name="F_06_240" localSheetId="3">#REF!</definedName>
    <definedName name="F_06_240" localSheetId="5">#REF!</definedName>
    <definedName name="F_06_240" localSheetId="4">#REF!</definedName>
    <definedName name="F_06_240">#REF!</definedName>
    <definedName name="F_06_270" localSheetId="3">#REF!</definedName>
    <definedName name="F_06_270" localSheetId="5">#REF!</definedName>
    <definedName name="F_06_270" localSheetId="4">#REF!</definedName>
    <definedName name="F_06_270">#REF!</definedName>
    <definedName name="F_06_30" localSheetId="3">#REF!</definedName>
    <definedName name="F_06_30" localSheetId="5">#REF!</definedName>
    <definedName name="F_06_30" localSheetId="4">#REF!</definedName>
    <definedName name="F_06_30">#REF!</definedName>
    <definedName name="F_06_300" localSheetId="3">#REF!</definedName>
    <definedName name="F_06_300" localSheetId="5">#REF!</definedName>
    <definedName name="F_06_300" localSheetId="4">#REF!</definedName>
    <definedName name="F_06_300">#REF!</definedName>
    <definedName name="F_06_330" localSheetId="3">#REF!</definedName>
    <definedName name="F_06_330" localSheetId="5">#REF!</definedName>
    <definedName name="F_06_330" localSheetId="4">#REF!</definedName>
    <definedName name="F_06_330">#REF!</definedName>
    <definedName name="F_06_360" localSheetId="3">#REF!</definedName>
    <definedName name="F_06_360" localSheetId="5">#REF!</definedName>
    <definedName name="F_06_360" localSheetId="4">#REF!</definedName>
    <definedName name="F_06_360">#REF!</definedName>
    <definedName name="F_06_390" localSheetId="3">#REF!</definedName>
    <definedName name="F_06_390" localSheetId="5">#REF!</definedName>
    <definedName name="F_06_390" localSheetId="4">#REF!</definedName>
    <definedName name="F_06_390">#REF!</definedName>
    <definedName name="F_06_420" localSheetId="3">#REF!</definedName>
    <definedName name="F_06_420" localSheetId="5">#REF!</definedName>
    <definedName name="F_06_420" localSheetId="4">#REF!</definedName>
    <definedName name="F_06_420">#REF!</definedName>
    <definedName name="F_06_450" localSheetId="3">#REF!</definedName>
    <definedName name="F_06_450" localSheetId="5">#REF!</definedName>
    <definedName name="F_06_450" localSheetId="4">#REF!</definedName>
    <definedName name="F_06_450">#REF!</definedName>
    <definedName name="F_06_480" localSheetId="3">#REF!</definedName>
    <definedName name="F_06_480" localSheetId="5">#REF!</definedName>
    <definedName name="F_06_480" localSheetId="4">#REF!</definedName>
    <definedName name="F_06_480">#REF!</definedName>
    <definedName name="F_06_510" localSheetId="3">#REF!</definedName>
    <definedName name="F_06_510" localSheetId="5">#REF!</definedName>
    <definedName name="F_06_510" localSheetId="4">#REF!</definedName>
    <definedName name="F_06_510">#REF!</definedName>
    <definedName name="F_06_540" localSheetId="3">#REF!</definedName>
    <definedName name="F_06_540" localSheetId="5">#REF!</definedName>
    <definedName name="F_06_540" localSheetId="4">#REF!</definedName>
    <definedName name="F_06_540">#REF!</definedName>
    <definedName name="F_06_570" localSheetId="3">#REF!</definedName>
    <definedName name="F_06_570" localSheetId="5">#REF!</definedName>
    <definedName name="F_06_570" localSheetId="4">#REF!</definedName>
    <definedName name="F_06_570">#REF!</definedName>
    <definedName name="F_06_60" localSheetId="3">#REF!</definedName>
    <definedName name="F_06_60" localSheetId="5">#REF!</definedName>
    <definedName name="F_06_60" localSheetId="4">#REF!</definedName>
    <definedName name="F_06_60">#REF!</definedName>
    <definedName name="F_06_600" localSheetId="3">#REF!</definedName>
    <definedName name="F_06_600" localSheetId="5">#REF!</definedName>
    <definedName name="F_06_600" localSheetId="4">#REF!</definedName>
    <definedName name="F_06_600">#REF!</definedName>
    <definedName name="F_06_630" localSheetId="3">#REF!</definedName>
    <definedName name="F_06_630" localSheetId="5">#REF!</definedName>
    <definedName name="F_06_630" localSheetId="4">#REF!</definedName>
    <definedName name="F_06_630">#REF!</definedName>
    <definedName name="F_06_660" localSheetId="3">#REF!</definedName>
    <definedName name="F_06_660" localSheetId="5">#REF!</definedName>
    <definedName name="F_06_660" localSheetId="4">#REF!</definedName>
    <definedName name="F_06_660">#REF!</definedName>
    <definedName name="F_06_690" localSheetId="3">#REF!</definedName>
    <definedName name="F_06_690" localSheetId="5">#REF!</definedName>
    <definedName name="F_06_690" localSheetId="4">#REF!</definedName>
    <definedName name="F_06_690">#REF!</definedName>
    <definedName name="F_06_720" localSheetId="3">#REF!</definedName>
    <definedName name="F_06_720" localSheetId="5">#REF!</definedName>
    <definedName name="F_06_720" localSheetId="4">#REF!</definedName>
    <definedName name="F_06_720">#REF!</definedName>
    <definedName name="F_06_90" localSheetId="3">#REF!</definedName>
    <definedName name="F_06_90" localSheetId="5">#REF!</definedName>
    <definedName name="F_06_90" localSheetId="4">#REF!</definedName>
    <definedName name="F_06_90">#REF!</definedName>
    <definedName name="F_07_120" localSheetId="3">#REF!</definedName>
    <definedName name="F_07_120" localSheetId="5">#REF!</definedName>
    <definedName name="F_07_120" localSheetId="4">#REF!</definedName>
    <definedName name="F_07_120">#REF!</definedName>
    <definedName name="F_07_150" localSheetId="3">#REF!</definedName>
    <definedName name="F_07_150" localSheetId="5">#REF!</definedName>
    <definedName name="F_07_150" localSheetId="4">#REF!</definedName>
    <definedName name="F_07_150">#REF!</definedName>
    <definedName name="F_07_180" localSheetId="3">#REF!</definedName>
    <definedName name="F_07_180" localSheetId="5">#REF!</definedName>
    <definedName name="F_07_180" localSheetId="4">#REF!</definedName>
    <definedName name="F_07_180">#REF!</definedName>
    <definedName name="F_07_210" localSheetId="3">#REF!</definedName>
    <definedName name="F_07_210" localSheetId="5">#REF!</definedName>
    <definedName name="F_07_210" localSheetId="4">#REF!</definedName>
    <definedName name="F_07_210">#REF!</definedName>
    <definedName name="F_07_240" localSheetId="3">#REF!</definedName>
    <definedName name="F_07_240" localSheetId="5">#REF!</definedName>
    <definedName name="F_07_240" localSheetId="4">#REF!</definedName>
    <definedName name="F_07_240">#REF!</definedName>
    <definedName name="F_07_270" localSheetId="3">#REF!</definedName>
    <definedName name="F_07_270" localSheetId="5">#REF!</definedName>
    <definedName name="F_07_270" localSheetId="4">#REF!</definedName>
    <definedName name="F_07_270">#REF!</definedName>
    <definedName name="F_07_30" localSheetId="3">#REF!</definedName>
    <definedName name="F_07_30" localSheetId="5">#REF!</definedName>
    <definedName name="F_07_30" localSheetId="4">#REF!</definedName>
    <definedName name="F_07_30">#REF!</definedName>
    <definedName name="F_07_300" localSheetId="3">#REF!</definedName>
    <definedName name="F_07_300" localSheetId="5">#REF!</definedName>
    <definedName name="F_07_300" localSheetId="4">#REF!</definedName>
    <definedName name="F_07_300">#REF!</definedName>
    <definedName name="F_07_330" localSheetId="3">#REF!</definedName>
    <definedName name="F_07_330" localSheetId="5">#REF!</definedName>
    <definedName name="F_07_330" localSheetId="4">#REF!</definedName>
    <definedName name="F_07_330">#REF!</definedName>
    <definedName name="F_07_360" localSheetId="3">#REF!</definedName>
    <definedName name="F_07_360" localSheetId="5">#REF!</definedName>
    <definedName name="F_07_360" localSheetId="4">#REF!</definedName>
    <definedName name="F_07_360">#REF!</definedName>
    <definedName name="F_07_390" localSheetId="3">#REF!</definedName>
    <definedName name="F_07_390" localSheetId="5">#REF!</definedName>
    <definedName name="F_07_390" localSheetId="4">#REF!</definedName>
    <definedName name="F_07_390">#REF!</definedName>
    <definedName name="F_07_420" localSheetId="3">#REF!</definedName>
    <definedName name="F_07_420" localSheetId="5">#REF!</definedName>
    <definedName name="F_07_420" localSheetId="4">#REF!</definedName>
    <definedName name="F_07_420">#REF!</definedName>
    <definedName name="F_07_450" localSheetId="3">#REF!</definedName>
    <definedName name="F_07_450" localSheetId="5">#REF!</definedName>
    <definedName name="F_07_450" localSheetId="4">#REF!</definedName>
    <definedName name="F_07_450">#REF!</definedName>
    <definedName name="F_07_480" localSheetId="3">#REF!</definedName>
    <definedName name="F_07_480" localSheetId="5">#REF!</definedName>
    <definedName name="F_07_480" localSheetId="4">#REF!</definedName>
    <definedName name="F_07_480">#REF!</definedName>
    <definedName name="F_07_510" localSheetId="3">#REF!</definedName>
    <definedName name="F_07_510" localSheetId="5">#REF!</definedName>
    <definedName name="F_07_510" localSheetId="4">#REF!</definedName>
    <definedName name="F_07_510">#REF!</definedName>
    <definedName name="F_07_540" localSheetId="3">#REF!</definedName>
    <definedName name="F_07_540" localSheetId="5">#REF!</definedName>
    <definedName name="F_07_540" localSheetId="4">#REF!</definedName>
    <definedName name="F_07_540">#REF!</definedName>
    <definedName name="F_07_570" localSheetId="3">#REF!</definedName>
    <definedName name="F_07_570" localSheetId="5">#REF!</definedName>
    <definedName name="F_07_570" localSheetId="4">#REF!</definedName>
    <definedName name="F_07_570">#REF!</definedName>
    <definedName name="F_07_60" localSheetId="3">#REF!</definedName>
    <definedName name="F_07_60" localSheetId="5">#REF!</definedName>
    <definedName name="F_07_60" localSheetId="4">#REF!</definedName>
    <definedName name="F_07_60">#REF!</definedName>
    <definedName name="F_07_600" localSheetId="3">#REF!</definedName>
    <definedName name="F_07_600" localSheetId="5">#REF!</definedName>
    <definedName name="F_07_600" localSheetId="4">#REF!</definedName>
    <definedName name="F_07_600">#REF!</definedName>
    <definedName name="F_07_630" localSheetId="3">#REF!</definedName>
    <definedName name="F_07_630" localSheetId="5">#REF!</definedName>
    <definedName name="F_07_630" localSheetId="4">#REF!</definedName>
    <definedName name="F_07_630">#REF!</definedName>
    <definedName name="F_07_660" localSheetId="3">#REF!</definedName>
    <definedName name="F_07_660" localSheetId="5">#REF!</definedName>
    <definedName name="F_07_660" localSheetId="4">#REF!</definedName>
    <definedName name="F_07_660">#REF!</definedName>
    <definedName name="F_07_690" localSheetId="3">#REF!</definedName>
    <definedName name="F_07_690" localSheetId="5">#REF!</definedName>
    <definedName name="F_07_690" localSheetId="4">#REF!</definedName>
    <definedName name="F_07_690">#REF!</definedName>
    <definedName name="F_07_720" localSheetId="3">#REF!</definedName>
    <definedName name="F_07_720" localSheetId="5">#REF!</definedName>
    <definedName name="F_07_720" localSheetId="4">#REF!</definedName>
    <definedName name="F_07_720">#REF!</definedName>
    <definedName name="F_07_90" localSheetId="3">#REF!</definedName>
    <definedName name="F_07_90" localSheetId="5">#REF!</definedName>
    <definedName name="F_07_90" localSheetId="4">#REF!</definedName>
    <definedName name="F_07_90">#REF!</definedName>
    <definedName name="F_08_120" localSheetId="3">#REF!</definedName>
    <definedName name="F_08_120" localSheetId="5">#REF!</definedName>
    <definedName name="F_08_120" localSheetId="4">#REF!</definedName>
    <definedName name="F_08_120">#REF!</definedName>
    <definedName name="F_08_150" localSheetId="3">#REF!</definedName>
    <definedName name="F_08_150" localSheetId="5">#REF!</definedName>
    <definedName name="F_08_150" localSheetId="4">#REF!</definedName>
    <definedName name="F_08_150">#REF!</definedName>
    <definedName name="F_08_180" localSheetId="3">#REF!</definedName>
    <definedName name="F_08_180" localSheetId="5">#REF!</definedName>
    <definedName name="F_08_180" localSheetId="4">#REF!</definedName>
    <definedName name="F_08_180">#REF!</definedName>
    <definedName name="F_08_210" localSheetId="3">#REF!</definedName>
    <definedName name="F_08_210" localSheetId="5">#REF!</definedName>
    <definedName name="F_08_210" localSheetId="4">#REF!</definedName>
    <definedName name="F_08_210">#REF!</definedName>
    <definedName name="F_08_240" localSheetId="3">#REF!</definedName>
    <definedName name="F_08_240" localSheetId="5">#REF!</definedName>
    <definedName name="F_08_240" localSheetId="4">#REF!</definedName>
    <definedName name="F_08_240">#REF!</definedName>
    <definedName name="F_08_270" localSheetId="3">#REF!</definedName>
    <definedName name="F_08_270" localSheetId="5">#REF!</definedName>
    <definedName name="F_08_270" localSheetId="4">#REF!</definedName>
    <definedName name="F_08_270">#REF!</definedName>
    <definedName name="F_08_30" localSheetId="3">#REF!</definedName>
    <definedName name="F_08_30" localSheetId="5">#REF!</definedName>
    <definedName name="F_08_30" localSheetId="4">#REF!</definedName>
    <definedName name="F_08_30">#REF!</definedName>
    <definedName name="F_08_300" localSheetId="3">#REF!</definedName>
    <definedName name="F_08_300" localSheetId="5">#REF!</definedName>
    <definedName name="F_08_300" localSheetId="4">#REF!</definedName>
    <definedName name="F_08_300">#REF!</definedName>
    <definedName name="F_08_330" localSheetId="3">#REF!</definedName>
    <definedName name="F_08_330" localSheetId="5">#REF!</definedName>
    <definedName name="F_08_330" localSheetId="4">#REF!</definedName>
    <definedName name="F_08_330">#REF!</definedName>
    <definedName name="F_08_360" localSheetId="3">#REF!</definedName>
    <definedName name="F_08_360" localSheetId="5">#REF!</definedName>
    <definedName name="F_08_360" localSheetId="4">#REF!</definedName>
    <definedName name="F_08_360">#REF!</definedName>
    <definedName name="F_08_390" localSheetId="3">#REF!</definedName>
    <definedName name="F_08_390" localSheetId="5">#REF!</definedName>
    <definedName name="F_08_390" localSheetId="4">#REF!</definedName>
    <definedName name="F_08_390">#REF!</definedName>
    <definedName name="F_08_420" localSheetId="3">#REF!</definedName>
    <definedName name="F_08_420" localSheetId="5">#REF!</definedName>
    <definedName name="F_08_420" localSheetId="4">#REF!</definedName>
    <definedName name="F_08_420">#REF!</definedName>
    <definedName name="F_08_450" localSheetId="3">#REF!</definedName>
    <definedName name="F_08_450" localSheetId="5">#REF!</definedName>
    <definedName name="F_08_450" localSheetId="4">#REF!</definedName>
    <definedName name="F_08_450">#REF!</definedName>
    <definedName name="F_08_480" localSheetId="3">#REF!</definedName>
    <definedName name="F_08_480" localSheetId="5">#REF!</definedName>
    <definedName name="F_08_480" localSheetId="4">#REF!</definedName>
    <definedName name="F_08_480">#REF!</definedName>
    <definedName name="F_08_510" localSheetId="3">#REF!</definedName>
    <definedName name="F_08_510" localSheetId="5">#REF!</definedName>
    <definedName name="F_08_510" localSheetId="4">#REF!</definedName>
    <definedName name="F_08_510">#REF!</definedName>
    <definedName name="F_08_540" localSheetId="3">#REF!</definedName>
    <definedName name="F_08_540" localSheetId="5">#REF!</definedName>
    <definedName name="F_08_540" localSheetId="4">#REF!</definedName>
    <definedName name="F_08_540">#REF!</definedName>
    <definedName name="F_08_570" localSheetId="3">#REF!</definedName>
    <definedName name="F_08_570" localSheetId="5">#REF!</definedName>
    <definedName name="F_08_570" localSheetId="4">#REF!</definedName>
    <definedName name="F_08_570">#REF!</definedName>
    <definedName name="F_08_60" localSheetId="3">#REF!</definedName>
    <definedName name="F_08_60" localSheetId="5">#REF!</definedName>
    <definedName name="F_08_60" localSheetId="4">#REF!</definedName>
    <definedName name="F_08_60">#REF!</definedName>
    <definedName name="F_08_600" localSheetId="3">#REF!</definedName>
    <definedName name="F_08_600" localSheetId="5">#REF!</definedName>
    <definedName name="F_08_600" localSheetId="4">#REF!</definedName>
    <definedName name="F_08_600">#REF!</definedName>
    <definedName name="F_08_630" localSheetId="3">#REF!</definedName>
    <definedName name="F_08_630" localSheetId="5">#REF!</definedName>
    <definedName name="F_08_630" localSheetId="4">#REF!</definedName>
    <definedName name="F_08_630">#REF!</definedName>
    <definedName name="F_08_660" localSheetId="3">#REF!</definedName>
    <definedName name="F_08_660" localSheetId="5">#REF!</definedName>
    <definedName name="F_08_660" localSheetId="4">#REF!</definedName>
    <definedName name="F_08_660">#REF!</definedName>
    <definedName name="F_08_690" localSheetId="3">#REF!</definedName>
    <definedName name="F_08_690" localSheetId="5">#REF!</definedName>
    <definedName name="F_08_690" localSheetId="4">#REF!</definedName>
    <definedName name="F_08_690">#REF!</definedName>
    <definedName name="F_08_720" localSheetId="3">#REF!</definedName>
    <definedName name="F_08_720" localSheetId="5">#REF!</definedName>
    <definedName name="F_08_720" localSheetId="4">#REF!</definedName>
    <definedName name="F_08_720">#REF!</definedName>
    <definedName name="F_08_90" localSheetId="3">#REF!</definedName>
    <definedName name="F_08_90" localSheetId="5">#REF!</definedName>
    <definedName name="F_08_90" localSheetId="4">#REF!</definedName>
    <definedName name="F_08_90">#REF!</definedName>
    <definedName name="F_09_120" localSheetId="3">#REF!</definedName>
    <definedName name="F_09_120" localSheetId="5">#REF!</definedName>
    <definedName name="F_09_120" localSheetId="4">#REF!</definedName>
    <definedName name="F_09_120">#REF!</definedName>
    <definedName name="F_09_150" localSheetId="3">#REF!</definedName>
    <definedName name="F_09_150" localSheetId="5">#REF!</definedName>
    <definedName name="F_09_150" localSheetId="4">#REF!</definedName>
    <definedName name="F_09_150">#REF!</definedName>
    <definedName name="F_09_180" localSheetId="3">#REF!</definedName>
    <definedName name="F_09_180" localSheetId="5">#REF!</definedName>
    <definedName name="F_09_180" localSheetId="4">#REF!</definedName>
    <definedName name="F_09_180">#REF!</definedName>
    <definedName name="F_09_210" localSheetId="3">#REF!</definedName>
    <definedName name="F_09_210" localSheetId="5">#REF!</definedName>
    <definedName name="F_09_210" localSheetId="4">#REF!</definedName>
    <definedName name="F_09_210">#REF!</definedName>
    <definedName name="F_09_240" localSheetId="3">#REF!</definedName>
    <definedName name="F_09_240" localSheetId="5">#REF!</definedName>
    <definedName name="F_09_240" localSheetId="4">#REF!</definedName>
    <definedName name="F_09_240">#REF!</definedName>
    <definedName name="F_09_270" localSheetId="3">#REF!</definedName>
    <definedName name="F_09_270" localSheetId="5">#REF!</definedName>
    <definedName name="F_09_270" localSheetId="4">#REF!</definedName>
    <definedName name="F_09_270">#REF!</definedName>
    <definedName name="F_09_30" localSheetId="3">#REF!</definedName>
    <definedName name="F_09_30" localSheetId="5">#REF!</definedName>
    <definedName name="F_09_30" localSheetId="4">#REF!</definedName>
    <definedName name="F_09_30">#REF!</definedName>
    <definedName name="F_09_300" localSheetId="3">#REF!</definedName>
    <definedName name="F_09_300" localSheetId="5">#REF!</definedName>
    <definedName name="F_09_300" localSheetId="4">#REF!</definedName>
    <definedName name="F_09_300">#REF!</definedName>
    <definedName name="F_09_330" localSheetId="3">#REF!</definedName>
    <definedName name="F_09_330" localSheetId="5">#REF!</definedName>
    <definedName name="F_09_330" localSheetId="4">#REF!</definedName>
    <definedName name="F_09_330">#REF!</definedName>
    <definedName name="F_09_360" localSheetId="3">#REF!</definedName>
    <definedName name="F_09_360" localSheetId="5">#REF!</definedName>
    <definedName name="F_09_360" localSheetId="4">#REF!</definedName>
    <definedName name="F_09_360">#REF!</definedName>
    <definedName name="F_09_390" localSheetId="3">#REF!</definedName>
    <definedName name="F_09_390" localSheetId="5">#REF!</definedName>
    <definedName name="F_09_390" localSheetId="4">#REF!</definedName>
    <definedName name="F_09_390">#REF!</definedName>
    <definedName name="F_09_420" localSheetId="3">#REF!</definedName>
    <definedName name="F_09_420" localSheetId="5">#REF!</definedName>
    <definedName name="F_09_420" localSheetId="4">#REF!</definedName>
    <definedName name="F_09_420">#REF!</definedName>
    <definedName name="F_09_450" localSheetId="3">#REF!</definedName>
    <definedName name="F_09_450" localSheetId="5">#REF!</definedName>
    <definedName name="F_09_450" localSheetId="4">#REF!</definedName>
    <definedName name="F_09_450">#REF!</definedName>
    <definedName name="F_09_480" localSheetId="3">#REF!</definedName>
    <definedName name="F_09_480" localSheetId="5">#REF!</definedName>
    <definedName name="F_09_480" localSheetId="4">#REF!</definedName>
    <definedName name="F_09_480">#REF!</definedName>
    <definedName name="F_09_510" localSheetId="3">#REF!</definedName>
    <definedName name="F_09_510" localSheetId="5">#REF!</definedName>
    <definedName name="F_09_510" localSheetId="4">#REF!</definedName>
    <definedName name="F_09_510">#REF!</definedName>
    <definedName name="F_09_540" localSheetId="3">#REF!</definedName>
    <definedName name="F_09_540" localSheetId="5">#REF!</definedName>
    <definedName name="F_09_540" localSheetId="4">#REF!</definedName>
    <definedName name="F_09_540">#REF!</definedName>
    <definedName name="F_09_570" localSheetId="3">#REF!</definedName>
    <definedName name="F_09_570" localSheetId="5">#REF!</definedName>
    <definedName name="F_09_570" localSheetId="4">#REF!</definedName>
    <definedName name="F_09_570">#REF!</definedName>
    <definedName name="F_09_60" localSheetId="3">#REF!</definedName>
    <definedName name="F_09_60" localSheetId="5">#REF!</definedName>
    <definedName name="F_09_60" localSheetId="4">#REF!</definedName>
    <definedName name="F_09_60">#REF!</definedName>
    <definedName name="F_09_600" localSheetId="3">#REF!</definedName>
    <definedName name="F_09_600" localSheetId="5">#REF!</definedName>
    <definedName name="F_09_600" localSheetId="4">#REF!</definedName>
    <definedName name="F_09_600">#REF!</definedName>
    <definedName name="F_09_630" localSheetId="3">#REF!</definedName>
    <definedName name="F_09_630" localSheetId="5">#REF!</definedName>
    <definedName name="F_09_630" localSheetId="4">#REF!</definedName>
    <definedName name="F_09_630">#REF!</definedName>
    <definedName name="F_09_660" localSheetId="3">#REF!</definedName>
    <definedName name="F_09_660" localSheetId="5">#REF!</definedName>
    <definedName name="F_09_660" localSheetId="4">#REF!</definedName>
    <definedName name="F_09_660">#REF!</definedName>
    <definedName name="F_09_690" localSheetId="3">#REF!</definedName>
    <definedName name="F_09_690" localSheetId="5">#REF!</definedName>
    <definedName name="F_09_690" localSheetId="4">#REF!</definedName>
    <definedName name="F_09_690">#REF!</definedName>
    <definedName name="F_09_720" localSheetId="3">#REF!</definedName>
    <definedName name="F_09_720" localSheetId="5">#REF!</definedName>
    <definedName name="F_09_720" localSheetId="4">#REF!</definedName>
    <definedName name="F_09_720">#REF!</definedName>
    <definedName name="F_09_90" localSheetId="3">#REF!</definedName>
    <definedName name="F_09_90" localSheetId="5">#REF!</definedName>
    <definedName name="F_09_90" localSheetId="4">#REF!</definedName>
    <definedName name="F_09_90">#REF!</definedName>
    <definedName name="F_10_120" localSheetId="3">#REF!</definedName>
    <definedName name="F_10_120" localSheetId="5">#REF!</definedName>
    <definedName name="F_10_120" localSheetId="4">#REF!</definedName>
    <definedName name="F_10_120">#REF!</definedName>
    <definedName name="F_10_150" localSheetId="3">#REF!</definedName>
    <definedName name="F_10_150" localSheetId="5">#REF!</definedName>
    <definedName name="F_10_150" localSheetId="4">#REF!</definedName>
    <definedName name="F_10_150">#REF!</definedName>
    <definedName name="F_10_180" localSheetId="3">#REF!</definedName>
    <definedName name="F_10_180" localSheetId="5">#REF!</definedName>
    <definedName name="F_10_180" localSheetId="4">#REF!</definedName>
    <definedName name="F_10_180">#REF!</definedName>
    <definedName name="F_10_210" localSheetId="3">#REF!</definedName>
    <definedName name="F_10_210" localSheetId="5">#REF!</definedName>
    <definedName name="F_10_210" localSheetId="4">#REF!</definedName>
    <definedName name="F_10_210">#REF!</definedName>
    <definedName name="F_10_240" localSheetId="3">#REF!</definedName>
    <definedName name="F_10_240" localSheetId="5">#REF!</definedName>
    <definedName name="F_10_240" localSheetId="4">#REF!</definedName>
    <definedName name="F_10_240">#REF!</definedName>
    <definedName name="F_10_270" localSheetId="3">#REF!</definedName>
    <definedName name="F_10_270" localSheetId="5">#REF!</definedName>
    <definedName name="F_10_270" localSheetId="4">#REF!</definedName>
    <definedName name="F_10_270">#REF!</definedName>
    <definedName name="F_10_30" localSheetId="3">#REF!</definedName>
    <definedName name="F_10_30" localSheetId="5">#REF!</definedName>
    <definedName name="F_10_30" localSheetId="4">#REF!</definedName>
    <definedName name="F_10_30">#REF!</definedName>
    <definedName name="F_10_300" localSheetId="3">#REF!</definedName>
    <definedName name="F_10_300" localSheetId="5">#REF!</definedName>
    <definedName name="F_10_300" localSheetId="4">#REF!</definedName>
    <definedName name="F_10_300">#REF!</definedName>
    <definedName name="F_10_330" localSheetId="3">#REF!</definedName>
    <definedName name="F_10_330" localSheetId="5">#REF!</definedName>
    <definedName name="F_10_330" localSheetId="4">#REF!</definedName>
    <definedName name="F_10_330">#REF!</definedName>
    <definedName name="F_10_360" localSheetId="3">#REF!</definedName>
    <definedName name="F_10_360" localSheetId="5">#REF!</definedName>
    <definedName name="F_10_360" localSheetId="4">#REF!</definedName>
    <definedName name="F_10_360">#REF!</definedName>
    <definedName name="F_10_390" localSheetId="3">#REF!</definedName>
    <definedName name="F_10_390" localSheetId="5">#REF!</definedName>
    <definedName name="F_10_390" localSheetId="4">#REF!</definedName>
    <definedName name="F_10_390">#REF!</definedName>
    <definedName name="F_10_420" localSheetId="3">#REF!</definedName>
    <definedName name="F_10_420" localSheetId="5">#REF!</definedName>
    <definedName name="F_10_420" localSheetId="4">#REF!</definedName>
    <definedName name="F_10_420">#REF!</definedName>
    <definedName name="F_10_450" localSheetId="3">#REF!</definedName>
    <definedName name="F_10_450" localSheetId="5">#REF!</definedName>
    <definedName name="F_10_450" localSheetId="4">#REF!</definedName>
    <definedName name="F_10_450">#REF!</definedName>
    <definedName name="F_10_480" localSheetId="3">#REF!</definedName>
    <definedName name="F_10_480" localSheetId="5">#REF!</definedName>
    <definedName name="F_10_480" localSheetId="4">#REF!</definedName>
    <definedName name="F_10_480">#REF!</definedName>
    <definedName name="F_10_510" localSheetId="3">#REF!</definedName>
    <definedName name="F_10_510" localSheetId="5">#REF!</definedName>
    <definedName name="F_10_510" localSheetId="4">#REF!</definedName>
    <definedName name="F_10_510">#REF!</definedName>
    <definedName name="F_10_540" localSheetId="3">#REF!</definedName>
    <definedName name="F_10_540" localSheetId="5">#REF!</definedName>
    <definedName name="F_10_540" localSheetId="4">#REF!</definedName>
    <definedName name="F_10_540">#REF!</definedName>
    <definedName name="F_10_570" localSheetId="3">#REF!</definedName>
    <definedName name="F_10_570" localSheetId="5">#REF!</definedName>
    <definedName name="F_10_570" localSheetId="4">#REF!</definedName>
    <definedName name="F_10_570">#REF!</definedName>
    <definedName name="F_10_60" localSheetId="3">#REF!</definedName>
    <definedName name="F_10_60" localSheetId="5">#REF!</definedName>
    <definedName name="F_10_60" localSheetId="4">#REF!</definedName>
    <definedName name="F_10_60">#REF!</definedName>
    <definedName name="F_10_600" localSheetId="3">#REF!</definedName>
    <definedName name="F_10_600" localSheetId="5">#REF!</definedName>
    <definedName name="F_10_600" localSheetId="4">#REF!</definedName>
    <definedName name="F_10_600">#REF!</definedName>
    <definedName name="F_10_630" localSheetId="3">#REF!</definedName>
    <definedName name="F_10_630" localSheetId="5">#REF!</definedName>
    <definedName name="F_10_630" localSheetId="4">#REF!</definedName>
    <definedName name="F_10_630">#REF!</definedName>
    <definedName name="F_10_660" localSheetId="3">#REF!</definedName>
    <definedName name="F_10_660" localSheetId="5">#REF!</definedName>
    <definedName name="F_10_660" localSheetId="4">#REF!</definedName>
    <definedName name="F_10_660">#REF!</definedName>
    <definedName name="F_10_690" localSheetId="3">#REF!</definedName>
    <definedName name="F_10_690" localSheetId="5">#REF!</definedName>
    <definedName name="F_10_690" localSheetId="4">#REF!</definedName>
    <definedName name="F_10_690">#REF!</definedName>
    <definedName name="F_10_720" localSheetId="3">#REF!</definedName>
    <definedName name="F_10_720" localSheetId="5">#REF!</definedName>
    <definedName name="F_10_720" localSheetId="4">#REF!</definedName>
    <definedName name="F_10_720">#REF!</definedName>
    <definedName name="F_10_90" localSheetId="3">#REF!</definedName>
    <definedName name="F_10_90" localSheetId="5">#REF!</definedName>
    <definedName name="F_10_90" localSheetId="4">#REF!</definedName>
    <definedName name="F_10_90">#REF!</definedName>
    <definedName name="F_11_120" localSheetId="3">#REF!</definedName>
    <definedName name="F_11_120" localSheetId="5">#REF!</definedName>
    <definedName name="F_11_120" localSheetId="4">#REF!</definedName>
    <definedName name="F_11_120">#REF!</definedName>
    <definedName name="F_11_150" localSheetId="3">#REF!</definedName>
    <definedName name="F_11_150" localSheetId="5">#REF!</definedName>
    <definedName name="F_11_150" localSheetId="4">#REF!</definedName>
    <definedName name="F_11_150">#REF!</definedName>
    <definedName name="F_11_180" localSheetId="3">#REF!</definedName>
    <definedName name="F_11_180" localSheetId="5">#REF!</definedName>
    <definedName name="F_11_180" localSheetId="4">#REF!</definedName>
    <definedName name="F_11_180">#REF!</definedName>
    <definedName name="F_11_210" localSheetId="3">#REF!</definedName>
    <definedName name="F_11_210" localSheetId="5">#REF!</definedName>
    <definedName name="F_11_210" localSheetId="4">#REF!</definedName>
    <definedName name="F_11_210">#REF!</definedName>
    <definedName name="F_11_240" localSheetId="3">#REF!</definedName>
    <definedName name="F_11_240" localSheetId="5">#REF!</definedName>
    <definedName name="F_11_240" localSheetId="4">#REF!</definedName>
    <definedName name="F_11_240">#REF!</definedName>
    <definedName name="F_11_270" localSheetId="3">#REF!</definedName>
    <definedName name="F_11_270" localSheetId="5">#REF!</definedName>
    <definedName name="F_11_270" localSheetId="4">#REF!</definedName>
    <definedName name="F_11_270">#REF!</definedName>
    <definedName name="F_11_30" localSheetId="3">#REF!</definedName>
    <definedName name="F_11_30" localSheetId="5">#REF!</definedName>
    <definedName name="F_11_30" localSheetId="4">#REF!</definedName>
    <definedName name="F_11_30">#REF!</definedName>
    <definedName name="F_11_300" localSheetId="3">#REF!</definedName>
    <definedName name="F_11_300" localSheetId="5">#REF!</definedName>
    <definedName name="F_11_300" localSheetId="4">#REF!</definedName>
    <definedName name="F_11_300">#REF!</definedName>
    <definedName name="F_11_330" localSheetId="3">#REF!</definedName>
    <definedName name="F_11_330" localSheetId="5">#REF!</definedName>
    <definedName name="F_11_330" localSheetId="4">#REF!</definedName>
    <definedName name="F_11_330">#REF!</definedName>
    <definedName name="F_11_360" localSheetId="3">#REF!</definedName>
    <definedName name="F_11_360" localSheetId="5">#REF!</definedName>
    <definedName name="F_11_360" localSheetId="4">#REF!</definedName>
    <definedName name="F_11_360">#REF!</definedName>
    <definedName name="F_11_390" localSheetId="3">#REF!</definedName>
    <definedName name="F_11_390" localSheetId="5">#REF!</definedName>
    <definedName name="F_11_390" localSheetId="4">#REF!</definedName>
    <definedName name="F_11_390">#REF!</definedName>
    <definedName name="F_11_420" localSheetId="3">#REF!</definedName>
    <definedName name="F_11_420" localSheetId="5">#REF!</definedName>
    <definedName name="F_11_420" localSheetId="4">#REF!</definedName>
    <definedName name="F_11_420">#REF!</definedName>
    <definedName name="F_11_450" localSheetId="3">#REF!</definedName>
    <definedName name="F_11_450" localSheetId="5">#REF!</definedName>
    <definedName name="F_11_450" localSheetId="4">#REF!</definedName>
    <definedName name="F_11_450">#REF!</definedName>
    <definedName name="F_11_480" localSheetId="3">#REF!</definedName>
    <definedName name="F_11_480" localSheetId="5">#REF!</definedName>
    <definedName name="F_11_480" localSheetId="4">#REF!</definedName>
    <definedName name="F_11_480">#REF!</definedName>
    <definedName name="F_11_510" localSheetId="3">#REF!</definedName>
    <definedName name="F_11_510" localSheetId="5">#REF!</definedName>
    <definedName name="F_11_510" localSheetId="4">#REF!</definedName>
    <definedName name="F_11_510">#REF!</definedName>
    <definedName name="F_11_540" localSheetId="3">#REF!</definedName>
    <definedName name="F_11_540" localSheetId="5">#REF!</definedName>
    <definedName name="F_11_540" localSheetId="4">#REF!</definedName>
    <definedName name="F_11_540">#REF!</definedName>
    <definedName name="F_11_570" localSheetId="3">#REF!</definedName>
    <definedName name="F_11_570" localSheetId="5">#REF!</definedName>
    <definedName name="F_11_570" localSheetId="4">#REF!</definedName>
    <definedName name="F_11_570">#REF!</definedName>
    <definedName name="F_11_60" localSheetId="3">#REF!</definedName>
    <definedName name="F_11_60" localSheetId="5">#REF!</definedName>
    <definedName name="F_11_60" localSheetId="4">#REF!</definedName>
    <definedName name="F_11_60">#REF!</definedName>
    <definedName name="F_11_600" localSheetId="3">#REF!</definedName>
    <definedName name="F_11_600" localSheetId="5">#REF!</definedName>
    <definedName name="F_11_600" localSheetId="4">#REF!</definedName>
    <definedName name="F_11_600">#REF!</definedName>
    <definedName name="F_11_630" localSheetId="3">#REF!</definedName>
    <definedName name="F_11_630" localSheetId="5">#REF!</definedName>
    <definedName name="F_11_630" localSheetId="4">#REF!</definedName>
    <definedName name="F_11_630">#REF!</definedName>
    <definedName name="F_11_660" localSheetId="3">#REF!</definedName>
    <definedName name="F_11_660" localSheetId="5">#REF!</definedName>
    <definedName name="F_11_660" localSheetId="4">#REF!</definedName>
    <definedName name="F_11_660">#REF!</definedName>
    <definedName name="F_11_690" localSheetId="3">#REF!</definedName>
    <definedName name="F_11_690" localSheetId="5">#REF!</definedName>
    <definedName name="F_11_690" localSheetId="4">#REF!</definedName>
    <definedName name="F_11_690">#REF!</definedName>
    <definedName name="F_11_720" localSheetId="3">#REF!</definedName>
    <definedName name="F_11_720" localSheetId="5">#REF!</definedName>
    <definedName name="F_11_720" localSheetId="4">#REF!</definedName>
    <definedName name="F_11_720">#REF!</definedName>
    <definedName name="F_11_90" localSheetId="3">#REF!</definedName>
    <definedName name="F_11_90" localSheetId="5">#REF!</definedName>
    <definedName name="F_11_90" localSheetId="4">#REF!</definedName>
    <definedName name="F_11_90">#REF!</definedName>
    <definedName name="F_12_120" localSheetId="3">#REF!</definedName>
    <definedName name="F_12_120" localSheetId="5">#REF!</definedName>
    <definedName name="F_12_120" localSheetId="4">#REF!</definedName>
    <definedName name="F_12_120">#REF!</definedName>
    <definedName name="F_12_150" localSheetId="3">#REF!</definedName>
    <definedName name="F_12_150" localSheetId="5">#REF!</definedName>
    <definedName name="F_12_150" localSheetId="4">#REF!</definedName>
    <definedName name="F_12_150">#REF!</definedName>
    <definedName name="F_12_180" localSheetId="3">#REF!</definedName>
    <definedName name="F_12_180" localSheetId="5">#REF!</definedName>
    <definedName name="F_12_180" localSheetId="4">#REF!</definedName>
    <definedName name="F_12_180">#REF!</definedName>
    <definedName name="F_12_210" localSheetId="3">#REF!</definedName>
    <definedName name="F_12_210" localSheetId="5">#REF!</definedName>
    <definedName name="F_12_210" localSheetId="4">#REF!</definedName>
    <definedName name="F_12_210">#REF!</definedName>
    <definedName name="F_12_240" localSheetId="3">#REF!</definedName>
    <definedName name="F_12_240" localSheetId="5">#REF!</definedName>
    <definedName name="F_12_240" localSheetId="4">#REF!</definedName>
    <definedName name="F_12_240">#REF!</definedName>
    <definedName name="F_12_270" localSheetId="3">#REF!</definedName>
    <definedName name="F_12_270" localSheetId="5">#REF!</definedName>
    <definedName name="F_12_270" localSheetId="4">#REF!</definedName>
    <definedName name="F_12_270">#REF!</definedName>
    <definedName name="F_12_30" localSheetId="3">#REF!</definedName>
    <definedName name="F_12_30" localSheetId="5">#REF!</definedName>
    <definedName name="F_12_30" localSheetId="4">#REF!</definedName>
    <definedName name="F_12_30">#REF!</definedName>
    <definedName name="F_12_300" localSheetId="3">#REF!</definedName>
    <definedName name="F_12_300" localSheetId="5">#REF!</definedName>
    <definedName name="F_12_300" localSheetId="4">#REF!</definedName>
    <definedName name="F_12_300">#REF!</definedName>
    <definedName name="F_12_330" localSheetId="3">#REF!</definedName>
    <definedName name="F_12_330" localSheetId="5">#REF!</definedName>
    <definedName name="F_12_330" localSheetId="4">#REF!</definedName>
    <definedName name="F_12_330">#REF!</definedName>
    <definedName name="F_12_360" localSheetId="3">#REF!</definedName>
    <definedName name="F_12_360" localSheetId="5">#REF!</definedName>
    <definedName name="F_12_360" localSheetId="4">#REF!</definedName>
    <definedName name="F_12_360">#REF!</definedName>
    <definedName name="F_12_390" localSheetId="3">#REF!</definedName>
    <definedName name="F_12_390" localSheetId="5">#REF!</definedName>
    <definedName name="F_12_390" localSheetId="4">#REF!</definedName>
    <definedName name="F_12_390">#REF!</definedName>
    <definedName name="F_12_420" localSheetId="3">#REF!</definedName>
    <definedName name="F_12_420" localSheetId="5">#REF!</definedName>
    <definedName name="F_12_420" localSheetId="4">#REF!</definedName>
    <definedName name="F_12_420">#REF!</definedName>
    <definedName name="F_12_450" localSheetId="3">#REF!</definedName>
    <definedName name="F_12_450" localSheetId="5">#REF!</definedName>
    <definedName name="F_12_450" localSheetId="4">#REF!</definedName>
    <definedName name="F_12_450">#REF!</definedName>
    <definedName name="F_12_480" localSheetId="3">#REF!</definedName>
    <definedName name="F_12_480" localSheetId="5">#REF!</definedName>
    <definedName name="F_12_480" localSheetId="4">#REF!</definedName>
    <definedName name="F_12_480">#REF!</definedName>
    <definedName name="F_12_510" localSheetId="3">#REF!</definedName>
    <definedName name="F_12_510" localSheetId="5">#REF!</definedName>
    <definedName name="F_12_510" localSheetId="4">#REF!</definedName>
    <definedName name="F_12_510">#REF!</definedName>
    <definedName name="F_12_540" localSheetId="3">#REF!</definedName>
    <definedName name="F_12_540" localSheetId="5">#REF!</definedName>
    <definedName name="F_12_540" localSheetId="4">#REF!</definedName>
    <definedName name="F_12_540">#REF!</definedName>
    <definedName name="F_12_570" localSheetId="3">#REF!</definedName>
    <definedName name="F_12_570" localSheetId="5">#REF!</definedName>
    <definedName name="F_12_570" localSheetId="4">#REF!</definedName>
    <definedName name="F_12_570">#REF!</definedName>
    <definedName name="F_12_60" localSheetId="3">#REF!</definedName>
    <definedName name="F_12_60" localSheetId="5">#REF!</definedName>
    <definedName name="F_12_60" localSheetId="4">#REF!</definedName>
    <definedName name="F_12_60">#REF!</definedName>
    <definedName name="F_12_600" localSheetId="3">#REF!</definedName>
    <definedName name="F_12_600" localSheetId="5">#REF!</definedName>
    <definedName name="F_12_600" localSheetId="4">#REF!</definedName>
    <definedName name="F_12_600">#REF!</definedName>
    <definedName name="F_12_630" localSheetId="3">#REF!</definedName>
    <definedName name="F_12_630" localSheetId="5">#REF!</definedName>
    <definedName name="F_12_630" localSheetId="4">#REF!</definedName>
    <definedName name="F_12_630">#REF!</definedName>
    <definedName name="F_12_660" localSheetId="3">#REF!</definedName>
    <definedName name="F_12_660" localSheetId="5">#REF!</definedName>
    <definedName name="F_12_660" localSheetId="4">#REF!</definedName>
    <definedName name="F_12_660">#REF!</definedName>
    <definedName name="F_12_690" localSheetId="3">#REF!</definedName>
    <definedName name="F_12_690" localSheetId="5">#REF!</definedName>
    <definedName name="F_12_690" localSheetId="4">#REF!</definedName>
    <definedName name="F_12_690">#REF!</definedName>
    <definedName name="F_12_720" localSheetId="3">#REF!</definedName>
    <definedName name="F_12_720" localSheetId="5">#REF!</definedName>
    <definedName name="F_12_720" localSheetId="4">#REF!</definedName>
    <definedName name="F_12_720">#REF!</definedName>
    <definedName name="F_12_90" localSheetId="3">#REF!</definedName>
    <definedName name="F_12_90" localSheetId="5">#REF!</definedName>
    <definedName name="F_12_90" localSheetId="4">#REF!</definedName>
    <definedName name="F_12_90">#REF!</definedName>
    <definedName name="F_13_120" localSheetId="3">#REF!</definedName>
    <definedName name="F_13_120" localSheetId="5">#REF!</definedName>
    <definedName name="F_13_120" localSheetId="4">#REF!</definedName>
    <definedName name="F_13_120">#REF!</definedName>
    <definedName name="F_13_150" localSheetId="3">#REF!</definedName>
    <definedName name="F_13_150" localSheetId="5">#REF!</definedName>
    <definedName name="F_13_150" localSheetId="4">#REF!</definedName>
    <definedName name="F_13_150">#REF!</definedName>
    <definedName name="F_13_180" localSheetId="3">#REF!</definedName>
    <definedName name="F_13_180" localSheetId="5">#REF!</definedName>
    <definedName name="F_13_180" localSheetId="4">#REF!</definedName>
    <definedName name="F_13_180">#REF!</definedName>
    <definedName name="F_13_210" localSheetId="3">#REF!</definedName>
    <definedName name="F_13_210" localSheetId="5">#REF!</definedName>
    <definedName name="F_13_210" localSheetId="4">#REF!</definedName>
    <definedName name="F_13_210">#REF!</definedName>
    <definedName name="F_13_240" localSheetId="3">#REF!</definedName>
    <definedName name="F_13_240" localSheetId="5">#REF!</definedName>
    <definedName name="F_13_240" localSheetId="4">#REF!</definedName>
    <definedName name="F_13_240">#REF!</definedName>
    <definedName name="F_13_270" localSheetId="3">#REF!</definedName>
    <definedName name="F_13_270" localSheetId="5">#REF!</definedName>
    <definedName name="F_13_270" localSheetId="4">#REF!</definedName>
    <definedName name="F_13_270">#REF!</definedName>
    <definedName name="F_13_30" localSheetId="3">#REF!</definedName>
    <definedName name="F_13_30" localSheetId="5">#REF!</definedName>
    <definedName name="F_13_30" localSheetId="4">#REF!</definedName>
    <definedName name="F_13_30">#REF!</definedName>
    <definedName name="F_13_300" localSheetId="3">#REF!</definedName>
    <definedName name="F_13_300" localSheetId="5">#REF!</definedName>
    <definedName name="F_13_300" localSheetId="4">#REF!</definedName>
    <definedName name="F_13_300">#REF!</definedName>
    <definedName name="F_13_330" localSheetId="3">#REF!</definedName>
    <definedName name="F_13_330" localSheetId="5">#REF!</definedName>
    <definedName name="F_13_330" localSheetId="4">#REF!</definedName>
    <definedName name="F_13_330">#REF!</definedName>
    <definedName name="F_13_360" localSheetId="3">#REF!</definedName>
    <definedName name="F_13_360" localSheetId="5">#REF!</definedName>
    <definedName name="F_13_360" localSheetId="4">#REF!</definedName>
    <definedName name="F_13_360">#REF!</definedName>
    <definedName name="F_13_390" localSheetId="3">#REF!</definedName>
    <definedName name="F_13_390" localSheetId="5">#REF!</definedName>
    <definedName name="F_13_390" localSheetId="4">#REF!</definedName>
    <definedName name="F_13_390">#REF!</definedName>
    <definedName name="F_13_420" localSheetId="3">#REF!</definedName>
    <definedName name="F_13_420" localSheetId="5">#REF!</definedName>
    <definedName name="F_13_420" localSheetId="4">#REF!</definedName>
    <definedName name="F_13_420">#REF!</definedName>
    <definedName name="F_13_450" localSheetId="3">#REF!</definedName>
    <definedName name="F_13_450" localSheetId="5">#REF!</definedName>
    <definedName name="F_13_450" localSheetId="4">#REF!</definedName>
    <definedName name="F_13_450">#REF!</definedName>
    <definedName name="F_13_480" localSheetId="3">#REF!</definedName>
    <definedName name="F_13_480" localSheetId="5">#REF!</definedName>
    <definedName name="F_13_480" localSheetId="4">#REF!</definedName>
    <definedName name="F_13_480">#REF!</definedName>
    <definedName name="F_13_510" localSheetId="3">#REF!</definedName>
    <definedName name="F_13_510" localSheetId="5">#REF!</definedName>
    <definedName name="F_13_510" localSheetId="4">#REF!</definedName>
    <definedName name="F_13_510">#REF!</definedName>
    <definedName name="F_13_540" localSheetId="3">#REF!</definedName>
    <definedName name="F_13_540" localSheetId="5">#REF!</definedName>
    <definedName name="F_13_540" localSheetId="4">#REF!</definedName>
    <definedName name="F_13_540">#REF!</definedName>
    <definedName name="F_13_570" localSheetId="3">#REF!</definedName>
    <definedName name="F_13_570" localSheetId="5">#REF!</definedName>
    <definedName name="F_13_570" localSheetId="4">#REF!</definedName>
    <definedName name="F_13_570">#REF!</definedName>
    <definedName name="F_13_60" localSheetId="3">#REF!</definedName>
    <definedName name="F_13_60" localSheetId="5">#REF!</definedName>
    <definedName name="F_13_60" localSheetId="4">#REF!</definedName>
    <definedName name="F_13_60">#REF!</definedName>
    <definedName name="F_13_600" localSheetId="3">#REF!</definedName>
    <definedName name="F_13_600" localSheetId="5">#REF!</definedName>
    <definedName name="F_13_600" localSheetId="4">#REF!</definedName>
    <definedName name="F_13_600">#REF!</definedName>
    <definedName name="F_13_630" localSheetId="3">#REF!</definedName>
    <definedName name="F_13_630" localSheetId="5">#REF!</definedName>
    <definedName name="F_13_630" localSheetId="4">#REF!</definedName>
    <definedName name="F_13_630">#REF!</definedName>
    <definedName name="F_13_660" localSheetId="3">#REF!</definedName>
    <definedName name="F_13_660" localSheetId="5">#REF!</definedName>
    <definedName name="F_13_660" localSheetId="4">#REF!</definedName>
    <definedName name="F_13_660">#REF!</definedName>
    <definedName name="F_13_690" localSheetId="3">#REF!</definedName>
    <definedName name="F_13_690" localSheetId="5">#REF!</definedName>
    <definedName name="F_13_690" localSheetId="4">#REF!</definedName>
    <definedName name="F_13_690">#REF!</definedName>
    <definedName name="F_13_720" localSheetId="3">#REF!</definedName>
    <definedName name="F_13_720" localSheetId="5">#REF!</definedName>
    <definedName name="F_13_720" localSheetId="4">#REF!</definedName>
    <definedName name="F_13_720">#REF!</definedName>
    <definedName name="F_13_90" localSheetId="3">#REF!</definedName>
    <definedName name="F_13_90" localSheetId="5">#REF!</definedName>
    <definedName name="F_13_90" localSheetId="4">#REF!</definedName>
    <definedName name="F_13_90">#REF!</definedName>
    <definedName name="F_14_120" localSheetId="3">#REF!</definedName>
    <definedName name="F_14_120" localSheetId="5">#REF!</definedName>
    <definedName name="F_14_120" localSheetId="4">#REF!</definedName>
    <definedName name="F_14_120">#REF!</definedName>
    <definedName name="F_14_150" localSheetId="3">#REF!</definedName>
    <definedName name="F_14_150" localSheetId="5">#REF!</definedName>
    <definedName name="F_14_150" localSheetId="4">#REF!</definedName>
    <definedName name="F_14_150">#REF!</definedName>
    <definedName name="F_14_180" localSheetId="3">#REF!</definedName>
    <definedName name="F_14_180" localSheetId="5">#REF!</definedName>
    <definedName name="F_14_180" localSheetId="4">#REF!</definedName>
    <definedName name="F_14_180">#REF!</definedName>
    <definedName name="F_14_210" localSheetId="3">#REF!</definedName>
    <definedName name="F_14_210" localSheetId="5">#REF!</definedName>
    <definedName name="F_14_210" localSheetId="4">#REF!</definedName>
    <definedName name="F_14_210">#REF!</definedName>
    <definedName name="F_14_240" localSheetId="3">#REF!</definedName>
    <definedName name="F_14_240" localSheetId="5">#REF!</definedName>
    <definedName name="F_14_240" localSheetId="4">#REF!</definedName>
    <definedName name="F_14_240">#REF!</definedName>
    <definedName name="F_14_270" localSheetId="3">#REF!</definedName>
    <definedName name="F_14_270" localSheetId="5">#REF!</definedName>
    <definedName name="F_14_270" localSheetId="4">#REF!</definedName>
    <definedName name="F_14_270">#REF!</definedName>
    <definedName name="F_14_30" localSheetId="3">#REF!</definedName>
    <definedName name="F_14_30" localSheetId="5">#REF!</definedName>
    <definedName name="F_14_30" localSheetId="4">#REF!</definedName>
    <definedName name="F_14_30">#REF!</definedName>
    <definedName name="F_14_300" localSheetId="3">#REF!</definedName>
    <definedName name="F_14_300" localSheetId="5">#REF!</definedName>
    <definedName name="F_14_300" localSheetId="4">#REF!</definedName>
    <definedName name="F_14_300">#REF!</definedName>
    <definedName name="F_14_330" localSheetId="3">#REF!</definedName>
    <definedName name="F_14_330" localSheetId="5">#REF!</definedName>
    <definedName name="F_14_330" localSheetId="4">#REF!</definedName>
    <definedName name="F_14_330">#REF!</definedName>
    <definedName name="F_14_360" localSheetId="3">#REF!</definedName>
    <definedName name="F_14_360" localSheetId="5">#REF!</definedName>
    <definedName name="F_14_360" localSheetId="4">#REF!</definedName>
    <definedName name="F_14_360">#REF!</definedName>
    <definedName name="F_14_390" localSheetId="3">#REF!</definedName>
    <definedName name="F_14_390" localSheetId="5">#REF!</definedName>
    <definedName name="F_14_390" localSheetId="4">#REF!</definedName>
    <definedName name="F_14_390">#REF!</definedName>
    <definedName name="F_14_420" localSheetId="3">#REF!</definedName>
    <definedName name="F_14_420" localSheetId="5">#REF!</definedName>
    <definedName name="F_14_420" localSheetId="4">#REF!</definedName>
    <definedName name="F_14_420">#REF!</definedName>
    <definedName name="F_14_450" localSheetId="3">#REF!</definedName>
    <definedName name="F_14_450" localSheetId="5">#REF!</definedName>
    <definedName name="F_14_450" localSheetId="4">#REF!</definedName>
    <definedName name="F_14_450">#REF!</definedName>
    <definedName name="F_14_480" localSheetId="3">#REF!</definedName>
    <definedName name="F_14_480" localSheetId="5">#REF!</definedName>
    <definedName name="F_14_480" localSheetId="4">#REF!</definedName>
    <definedName name="F_14_480">#REF!</definedName>
    <definedName name="F_14_510" localSheetId="3">#REF!</definedName>
    <definedName name="F_14_510" localSheetId="5">#REF!</definedName>
    <definedName name="F_14_510" localSheetId="4">#REF!</definedName>
    <definedName name="F_14_510">#REF!</definedName>
    <definedName name="F_14_540" localSheetId="3">#REF!</definedName>
    <definedName name="F_14_540" localSheetId="5">#REF!</definedName>
    <definedName name="F_14_540" localSheetId="4">#REF!</definedName>
    <definedName name="F_14_540">#REF!</definedName>
    <definedName name="F_14_570" localSheetId="3">#REF!</definedName>
    <definedName name="F_14_570" localSheetId="5">#REF!</definedName>
    <definedName name="F_14_570" localSheetId="4">#REF!</definedName>
    <definedName name="F_14_570">#REF!</definedName>
    <definedName name="F_14_60" localSheetId="3">#REF!</definedName>
    <definedName name="F_14_60" localSheetId="5">#REF!</definedName>
    <definedName name="F_14_60" localSheetId="4">#REF!</definedName>
    <definedName name="F_14_60">#REF!</definedName>
    <definedName name="F_14_600" localSheetId="3">#REF!</definedName>
    <definedName name="F_14_600" localSheetId="5">#REF!</definedName>
    <definedName name="F_14_600" localSheetId="4">#REF!</definedName>
    <definedName name="F_14_600">#REF!</definedName>
    <definedName name="F_14_630" localSheetId="3">#REF!</definedName>
    <definedName name="F_14_630" localSheetId="5">#REF!</definedName>
    <definedName name="F_14_630" localSheetId="4">#REF!</definedName>
    <definedName name="F_14_630">#REF!</definedName>
    <definedName name="F_14_660" localSheetId="3">#REF!</definedName>
    <definedName name="F_14_660" localSheetId="5">#REF!</definedName>
    <definedName name="F_14_660" localSheetId="4">#REF!</definedName>
    <definedName name="F_14_660">#REF!</definedName>
    <definedName name="F_14_690" localSheetId="3">#REF!</definedName>
    <definedName name="F_14_690" localSheetId="5">#REF!</definedName>
    <definedName name="F_14_690" localSheetId="4">#REF!</definedName>
    <definedName name="F_14_690">#REF!</definedName>
    <definedName name="F_14_720" localSheetId="3">#REF!</definedName>
    <definedName name="F_14_720" localSheetId="5">#REF!</definedName>
    <definedName name="F_14_720" localSheetId="4">#REF!</definedName>
    <definedName name="F_14_720">#REF!</definedName>
    <definedName name="F_14_90" localSheetId="3">#REF!</definedName>
    <definedName name="F_14_90" localSheetId="5">#REF!</definedName>
    <definedName name="F_14_90" localSheetId="4">#REF!</definedName>
    <definedName name="F_14_90">#REF!</definedName>
    <definedName name="F_15_120" localSheetId="3">#REF!</definedName>
    <definedName name="F_15_120" localSheetId="5">#REF!</definedName>
    <definedName name="F_15_120" localSheetId="4">#REF!</definedName>
    <definedName name="F_15_120">#REF!</definedName>
    <definedName name="F_15_150" localSheetId="3">#REF!</definedName>
    <definedName name="F_15_150" localSheetId="5">#REF!</definedName>
    <definedName name="F_15_150" localSheetId="4">#REF!</definedName>
    <definedName name="F_15_150">#REF!</definedName>
    <definedName name="F_15_180" localSheetId="3">#REF!</definedName>
    <definedName name="F_15_180" localSheetId="5">#REF!</definedName>
    <definedName name="F_15_180" localSheetId="4">#REF!</definedName>
    <definedName name="F_15_180">#REF!</definedName>
    <definedName name="F_15_210" localSheetId="3">#REF!</definedName>
    <definedName name="F_15_210" localSheetId="5">#REF!</definedName>
    <definedName name="F_15_210" localSheetId="4">#REF!</definedName>
    <definedName name="F_15_210">#REF!</definedName>
    <definedName name="F_15_240" localSheetId="3">#REF!</definedName>
    <definedName name="F_15_240" localSheetId="5">#REF!</definedName>
    <definedName name="F_15_240" localSheetId="4">#REF!</definedName>
    <definedName name="F_15_240">#REF!</definedName>
    <definedName name="F_15_270" localSheetId="3">#REF!</definedName>
    <definedName name="F_15_270" localSheetId="5">#REF!</definedName>
    <definedName name="F_15_270" localSheetId="4">#REF!</definedName>
    <definedName name="F_15_270">#REF!</definedName>
    <definedName name="F_15_30" localSheetId="3">#REF!</definedName>
    <definedName name="F_15_30" localSheetId="5">#REF!</definedName>
    <definedName name="F_15_30" localSheetId="4">#REF!</definedName>
    <definedName name="F_15_30">#REF!</definedName>
    <definedName name="F_15_300" localSheetId="3">#REF!</definedName>
    <definedName name="F_15_300" localSheetId="5">#REF!</definedName>
    <definedName name="F_15_300" localSheetId="4">#REF!</definedName>
    <definedName name="F_15_300">#REF!</definedName>
    <definedName name="F_15_330" localSheetId="3">#REF!</definedName>
    <definedName name="F_15_330" localSheetId="5">#REF!</definedName>
    <definedName name="F_15_330" localSheetId="4">#REF!</definedName>
    <definedName name="F_15_330">#REF!</definedName>
    <definedName name="F_15_360" localSheetId="3">#REF!</definedName>
    <definedName name="F_15_360" localSheetId="5">#REF!</definedName>
    <definedName name="F_15_360" localSheetId="4">#REF!</definedName>
    <definedName name="F_15_360">#REF!</definedName>
    <definedName name="F_15_390" localSheetId="3">#REF!</definedName>
    <definedName name="F_15_390" localSheetId="5">#REF!</definedName>
    <definedName name="F_15_390" localSheetId="4">#REF!</definedName>
    <definedName name="F_15_390">#REF!</definedName>
    <definedName name="F_15_420" localSheetId="3">#REF!</definedName>
    <definedName name="F_15_420" localSheetId="5">#REF!</definedName>
    <definedName name="F_15_420" localSheetId="4">#REF!</definedName>
    <definedName name="F_15_420">#REF!</definedName>
    <definedName name="F_15_450" localSheetId="3">#REF!</definedName>
    <definedName name="F_15_450" localSheetId="5">#REF!</definedName>
    <definedName name="F_15_450" localSheetId="4">#REF!</definedName>
    <definedName name="F_15_450">#REF!</definedName>
    <definedName name="F_15_480" localSheetId="3">#REF!</definedName>
    <definedName name="F_15_480" localSheetId="5">#REF!</definedName>
    <definedName name="F_15_480" localSheetId="4">#REF!</definedName>
    <definedName name="F_15_480">#REF!</definedName>
    <definedName name="F_15_510" localSheetId="3">#REF!</definedName>
    <definedName name="F_15_510" localSheetId="5">#REF!</definedName>
    <definedName name="F_15_510" localSheetId="4">#REF!</definedName>
    <definedName name="F_15_510">#REF!</definedName>
    <definedName name="F_15_540" localSheetId="3">#REF!</definedName>
    <definedName name="F_15_540" localSheetId="5">#REF!</definedName>
    <definedName name="F_15_540" localSheetId="4">#REF!</definedName>
    <definedName name="F_15_540">#REF!</definedName>
    <definedName name="F_15_570" localSheetId="3">#REF!</definedName>
    <definedName name="F_15_570" localSheetId="5">#REF!</definedName>
    <definedName name="F_15_570" localSheetId="4">#REF!</definedName>
    <definedName name="F_15_570">#REF!</definedName>
    <definedName name="F_15_60" localSheetId="3">#REF!</definedName>
    <definedName name="F_15_60" localSheetId="5">#REF!</definedName>
    <definedName name="F_15_60" localSheetId="4">#REF!</definedName>
    <definedName name="F_15_60">#REF!</definedName>
    <definedName name="F_15_600" localSheetId="3">#REF!</definedName>
    <definedName name="F_15_600" localSheetId="5">#REF!</definedName>
    <definedName name="F_15_600" localSheetId="4">#REF!</definedName>
    <definedName name="F_15_600">#REF!</definedName>
    <definedName name="F_15_630" localSheetId="3">#REF!</definedName>
    <definedName name="F_15_630" localSheetId="5">#REF!</definedName>
    <definedName name="F_15_630" localSheetId="4">#REF!</definedName>
    <definedName name="F_15_630">#REF!</definedName>
    <definedName name="F_15_660" localSheetId="3">#REF!</definedName>
    <definedName name="F_15_660" localSheetId="5">#REF!</definedName>
    <definedName name="F_15_660" localSheetId="4">#REF!</definedName>
    <definedName name="F_15_660">#REF!</definedName>
    <definedName name="F_15_690" localSheetId="3">#REF!</definedName>
    <definedName name="F_15_690" localSheetId="5">#REF!</definedName>
    <definedName name="F_15_690" localSheetId="4">#REF!</definedName>
    <definedName name="F_15_690">#REF!</definedName>
    <definedName name="F_15_720" localSheetId="3">#REF!</definedName>
    <definedName name="F_15_720" localSheetId="5">#REF!</definedName>
    <definedName name="F_15_720" localSheetId="4">#REF!</definedName>
    <definedName name="F_15_720">#REF!</definedName>
    <definedName name="F_15_90" localSheetId="3">#REF!</definedName>
    <definedName name="F_15_90" localSheetId="5">#REF!</definedName>
    <definedName name="F_15_90" localSheetId="4">#REF!</definedName>
    <definedName name="F_15_90">#REF!</definedName>
    <definedName name="F_16_120" localSheetId="3">#REF!</definedName>
    <definedName name="F_16_120" localSheetId="5">#REF!</definedName>
    <definedName name="F_16_120" localSheetId="4">#REF!</definedName>
    <definedName name="F_16_120">#REF!</definedName>
    <definedName name="F_16_150" localSheetId="3">#REF!</definedName>
    <definedName name="F_16_150" localSheetId="5">#REF!</definedName>
    <definedName name="F_16_150" localSheetId="4">#REF!</definedName>
    <definedName name="F_16_150">#REF!</definedName>
    <definedName name="F_16_180" localSheetId="3">#REF!</definedName>
    <definedName name="F_16_180" localSheetId="5">#REF!</definedName>
    <definedName name="F_16_180" localSheetId="4">#REF!</definedName>
    <definedName name="F_16_180">#REF!</definedName>
    <definedName name="F_16_210" localSheetId="3">#REF!</definedName>
    <definedName name="F_16_210" localSheetId="5">#REF!</definedName>
    <definedName name="F_16_210" localSheetId="4">#REF!</definedName>
    <definedName name="F_16_210">#REF!</definedName>
    <definedName name="F_16_240" localSheetId="3">#REF!</definedName>
    <definedName name="F_16_240" localSheetId="5">#REF!</definedName>
    <definedName name="F_16_240" localSheetId="4">#REF!</definedName>
    <definedName name="F_16_240">#REF!</definedName>
    <definedName name="F_16_270" localSheetId="3">#REF!</definedName>
    <definedName name="F_16_270" localSheetId="5">#REF!</definedName>
    <definedName name="F_16_270" localSheetId="4">#REF!</definedName>
    <definedName name="F_16_270">#REF!</definedName>
    <definedName name="F_16_30" localSheetId="3">#REF!</definedName>
    <definedName name="F_16_30" localSheetId="5">#REF!</definedName>
    <definedName name="F_16_30" localSheetId="4">#REF!</definedName>
    <definedName name="F_16_30">#REF!</definedName>
    <definedName name="F_16_300" localSheetId="3">#REF!</definedName>
    <definedName name="F_16_300" localSheetId="5">#REF!</definedName>
    <definedName name="F_16_300" localSheetId="4">#REF!</definedName>
    <definedName name="F_16_300">#REF!</definedName>
    <definedName name="F_16_330" localSheetId="3">#REF!</definedName>
    <definedName name="F_16_330" localSheetId="5">#REF!</definedName>
    <definedName name="F_16_330" localSheetId="4">#REF!</definedName>
    <definedName name="F_16_330">#REF!</definedName>
    <definedName name="F_16_360" localSheetId="3">#REF!</definedName>
    <definedName name="F_16_360" localSheetId="5">#REF!</definedName>
    <definedName name="F_16_360" localSheetId="4">#REF!</definedName>
    <definedName name="F_16_360">#REF!</definedName>
    <definedName name="F_16_390" localSheetId="3">#REF!</definedName>
    <definedName name="F_16_390" localSheetId="5">#REF!</definedName>
    <definedName name="F_16_390" localSheetId="4">#REF!</definedName>
    <definedName name="F_16_390">#REF!</definedName>
    <definedName name="F_16_420" localSheetId="3">#REF!</definedName>
    <definedName name="F_16_420" localSheetId="5">#REF!</definedName>
    <definedName name="F_16_420" localSheetId="4">#REF!</definedName>
    <definedName name="F_16_420">#REF!</definedName>
    <definedName name="F_16_450" localSheetId="3">#REF!</definedName>
    <definedName name="F_16_450" localSheetId="5">#REF!</definedName>
    <definedName name="F_16_450" localSheetId="4">#REF!</definedName>
    <definedName name="F_16_450">#REF!</definedName>
    <definedName name="F_16_480" localSheetId="3">#REF!</definedName>
    <definedName name="F_16_480" localSheetId="5">#REF!</definedName>
    <definedName name="F_16_480" localSheetId="4">#REF!</definedName>
    <definedName name="F_16_480">#REF!</definedName>
    <definedName name="F_16_510" localSheetId="3">#REF!</definedName>
    <definedName name="F_16_510" localSheetId="5">#REF!</definedName>
    <definedName name="F_16_510" localSheetId="4">#REF!</definedName>
    <definedName name="F_16_510">#REF!</definedName>
    <definedName name="F_16_540" localSheetId="3">#REF!</definedName>
    <definedName name="F_16_540" localSheetId="5">#REF!</definedName>
    <definedName name="F_16_540" localSheetId="4">#REF!</definedName>
    <definedName name="F_16_540">#REF!</definedName>
    <definedName name="F_16_570" localSheetId="3">#REF!</definedName>
    <definedName name="F_16_570" localSheetId="5">#REF!</definedName>
    <definedName name="F_16_570" localSheetId="4">#REF!</definedName>
    <definedName name="F_16_570">#REF!</definedName>
    <definedName name="F_16_60" localSheetId="3">#REF!</definedName>
    <definedName name="F_16_60" localSheetId="5">#REF!</definedName>
    <definedName name="F_16_60" localSheetId="4">#REF!</definedName>
    <definedName name="F_16_60">#REF!</definedName>
    <definedName name="F_16_600" localSheetId="3">#REF!</definedName>
    <definedName name="F_16_600" localSheetId="5">#REF!</definedName>
    <definedName name="F_16_600" localSheetId="4">#REF!</definedName>
    <definedName name="F_16_600">#REF!</definedName>
    <definedName name="F_16_630" localSheetId="3">#REF!</definedName>
    <definedName name="F_16_630" localSheetId="5">#REF!</definedName>
    <definedName name="F_16_630" localSheetId="4">#REF!</definedName>
    <definedName name="F_16_630">#REF!</definedName>
    <definedName name="F_16_660" localSheetId="3">#REF!</definedName>
    <definedName name="F_16_660" localSheetId="5">#REF!</definedName>
    <definedName name="F_16_660" localSheetId="4">#REF!</definedName>
    <definedName name="F_16_660">#REF!</definedName>
    <definedName name="F_16_690" localSheetId="3">#REF!</definedName>
    <definedName name="F_16_690" localSheetId="5">#REF!</definedName>
    <definedName name="F_16_690" localSheetId="4">#REF!</definedName>
    <definedName name="F_16_690">#REF!</definedName>
    <definedName name="F_16_720" localSheetId="3">#REF!</definedName>
    <definedName name="F_16_720" localSheetId="5">#REF!</definedName>
    <definedName name="F_16_720" localSheetId="4">#REF!</definedName>
    <definedName name="F_16_720">#REF!</definedName>
    <definedName name="F_16_90" localSheetId="3">#REF!</definedName>
    <definedName name="F_16_90" localSheetId="5">#REF!</definedName>
    <definedName name="F_16_90" localSheetId="4">#REF!</definedName>
    <definedName name="F_16_90">#REF!</definedName>
    <definedName name="F_17_120" localSheetId="3">#REF!</definedName>
    <definedName name="F_17_120" localSheetId="5">#REF!</definedName>
    <definedName name="F_17_120" localSheetId="4">#REF!</definedName>
    <definedName name="F_17_120">#REF!</definedName>
    <definedName name="F_17_150" localSheetId="3">#REF!</definedName>
    <definedName name="F_17_150" localSheetId="5">#REF!</definedName>
    <definedName name="F_17_150" localSheetId="4">#REF!</definedName>
    <definedName name="F_17_150">#REF!</definedName>
    <definedName name="F_17_180" localSheetId="3">#REF!</definedName>
    <definedName name="F_17_180" localSheetId="5">#REF!</definedName>
    <definedName name="F_17_180" localSheetId="4">#REF!</definedName>
    <definedName name="F_17_180">#REF!</definedName>
    <definedName name="F_17_210" localSheetId="3">#REF!</definedName>
    <definedName name="F_17_210" localSheetId="5">#REF!</definedName>
    <definedName name="F_17_210" localSheetId="4">#REF!</definedName>
    <definedName name="F_17_210">#REF!</definedName>
    <definedName name="F_17_240" localSheetId="3">#REF!</definedName>
    <definedName name="F_17_240" localSheetId="5">#REF!</definedName>
    <definedName name="F_17_240" localSheetId="4">#REF!</definedName>
    <definedName name="F_17_240">#REF!</definedName>
    <definedName name="F_17_270" localSheetId="3">#REF!</definedName>
    <definedName name="F_17_270" localSheetId="5">#REF!</definedName>
    <definedName name="F_17_270" localSheetId="4">#REF!</definedName>
    <definedName name="F_17_270">#REF!</definedName>
    <definedName name="F_17_30" localSheetId="3">#REF!</definedName>
    <definedName name="F_17_30" localSheetId="5">#REF!</definedName>
    <definedName name="F_17_30" localSheetId="4">#REF!</definedName>
    <definedName name="F_17_30">#REF!</definedName>
    <definedName name="F_17_300" localSheetId="3">#REF!</definedName>
    <definedName name="F_17_300" localSheetId="5">#REF!</definedName>
    <definedName name="F_17_300" localSheetId="4">#REF!</definedName>
    <definedName name="F_17_300">#REF!</definedName>
    <definedName name="F_17_330" localSheetId="3">#REF!</definedName>
    <definedName name="F_17_330" localSheetId="5">#REF!</definedName>
    <definedName name="F_17_330" localSheetId="4">#REF!</definedName>
    <definedName name="F_17_330">#REF!</definedName>
    <definedName name="F_17_360" localSheetId="3">#REF!</definedName>
    <definedName name="F_17_360" localSheetId="5">#REF!</definedName>
    <definedName name="F_17_360" localSheetId="4">#REF!</definedName>
    <definedName name="F_17_360">#REF!</definedName>
    <definedName name="F_17_390" localSheetId="3">#REF!</definedName>
    <definedName name="F_17_390" localSheetId="5">#REF!</definedName>
    <definedName name="F_17_390" localSheetId="4">#REF!</definedName>
    <definedName name="F_17_390">#REF!</definedName>
    <definedName name="F_17_420" localSheetId="3">#REF!</definedName>
    <definedName name="F_17_420" localSheetId="5">#REF!</definedName>
    <definedName name="F_17_420" localSheetId="4">#REF!</definedName>
    <definedName name="F_17_420">#REF!</definedName>
    <definedName name="F_17_450" localSheetId="3">#REF!</definedName>
    <definedName name="F_17_450" localSheetId="5">#REF!</definedName>
    <definedName name="F_17_450" localSheetId="4">#REF!</definedName>
    <definedName name="F_17_450">#REF!</definedName>
    <definedName name="F_17_480" localSheetId="3">#REF!</definedName>
    <definedName name="F_17_480" localSheetId="5">#REF!</definedName>
    <definedName name="F_17_480" localSheetId="4">#REF!</definedName>
    <definedName name="F_17_480">#REF!</definedName>
    <definedName name="F_17_510" localSheetId="3">#REF!</definedName>
    <definedName name="F_17_510" localSheetId="5">#REF!</definedName>
    <definedName name="F_17_510" localSheetId="4">#REF!</definedName>
    <definedName name="F_17_510">#REF!</definedName>
    <definedName name="F_17_540" localSheetId="3">#REF!</definedName>
    <definedName name="F_17_540" localSheetId="5">#REF!</definedName>
    <definedName name="F_17_540" localSheetId="4">#REF!</definedName>
    <definedName name="F_17_540">#REF!</definedName>
    <definedName name="F_17_570" localSheetId="3">#REF!</definedName>
    <definedName name="F_17_570" localSheetId="5">#REF!</definedName>
    <definedName name="F_17_570" localSheetId="4">#REF!</definedName>
    <definedName name="F_17_570">#REF!</definedName>
    <definedName name="F_17_60" localSheetId="3">#REF!</definedName>
    <definedName name="F_17_60" localSheetId="5">#REF!</definedName>
    <definedName name="F_17_60" localSheetId="4">#REF!</definedName>
    <definedName name="F_17_60">#REF!</definedName>
    <definedName name="F_17_600" localSheetId="3">#REF!</definedName>
    <definedName name="F_17_600" localSheetId="5">#REF!</definedName>
    <definedName name="F_17_600" localSheetId="4">#REF!</definedName>
    <definedName name="F_17_600">#REF!</definedName>
    <definedName name="F_17_630" localSheetId="3">#REF!</definedName>
    <definedName name="F_17_630" localSheetId="5">#REF!</definedName>
    <definedName name="F_17_630" localSheetId="4">#REF!</definedName>
    <definedName name="F_17_630">#REF!</definedName>
    <definedName name="F_17_660" localSheetId="3">#REF!</definedName>
    <definedName name="F_17_660" localSheetId="5">#REF!</definedName>
    <definedName name="F_17_660" localSheetId="4">#REF!</definedName>
    <definedName name="F_17_660">#REF!</definedName>
    <definedName name="F_17_690" localSheetId="3">#REF!</definedName>
    <definedName name="F_17_690" localSheetId="5">#REF!</definedName>
    <definedName name="F_17_690" localSheetId="4">#REF!</definedName>
    <definedName name="F_17_690">#REF!</definedName>
    <definedName name="F_17_720" localSheetId="3">#REF!</definedName>
    <definedName name="F_17_720" localSheetId="5">#REF!</definedName>
    <definedName name="F_17_720" localSheetId="4">#REF!</definedName>
    <definedName name="F_17_720">#REF!</definedName>
    <definedName name="F_17_90" localSheetId="3">#REF!</definedName>
    <definedName name="F_17_90" localSheetId="5">#REF!</definedName>
    <definedName name="F_17_90" localSheetId="4">#REF!</definedName>
    <definedName name="F_17_90">#REF!</definedName>
    <definedName name="F_18_120" localSheetId="3">#REF!</definedName>
    <definedName name="F_18_120" localSheetId="5">#REF!</definedName>
    <definedName name="F_18_120" localSheetId="4">#REF!</definedName>
    <definedName name="F_18_120">#REF!</definedName>
    <definedName name="F_18_150" localSheetId="3">#REF!</definedName>
    <definedName name="F_18_150" localSheetId="5">#REF!</definedName>
    <definedName name="F_18_150" localSheetId="4">#REF!</definedName>
    <definedName name="F_18_150">#REF!</definedName>
    <definedName name="F_18_180" localSheetId="3">#REF!</definedName>
    <definedName name="F_18_180" localSheetId="5">#REF!</definedName>
    <definedName name="F_18_180" localSheetId="4">#REF!</definedName>
    <definedName name="F_18_180">#REF!</definedName>
    <definedName name="F_18_210" localSheetId="3">#REF!</definedName>
    <definedName name="F_18_210" localSheetId="5">#REF!</definedName>
    <definedName name="F_18_210" localSheetId="4">#REF!</definedName>
    <definedName name="F_18_210">#REF!</definedName>
    <definedName name="F_18_240" localSheetId="3">#REF!</definedName>
    <definedName name="F_18_240" localSheetId="5">#REF!</definedName>
    <definedName name="F_18_240" localSheetId="4">#REF!</definedName>
    <definedName name="F_18_240">#REF!</definedName>
    <definedName name="F_18_270" localSheetId="3">#REF!</definedName>
    <definedName name="F_18_270" localSheetId="5">#REF!</definedName>
    <definedName name="F_18_270" localSheetId="4">#REF!</definedName>
    <definedName name="F_18_270">#REF!</definedName>
    <definedName name="F_18_30" localSheetId="3">#REF!</definedName>
    <definedName name="F_18_30" localSheetId="5">#REF!</definedName>
    <definedName name="F_18_30" localSheetId="4">#REF!</definedName>
    <definedName name="F_18_30">#REF!</definedName>
    <definedName name="F_18_300" localSheetId="3">#REF!</definedName>
    <definedName name="F_18_300" localSheetId="5">#REF!</definedName>
    <definedName name="F_18_300" localSheetId="4">#REF!</definedName>
    <definedName name="F_18_300">#REF!</definedName>
    <definedName name="F_18_330" localSheetId="3">#REF!</definedName>
    <definedName name="F_18_330" localSheetId="5">#REF!</definedName>
    <definedName name="F_18_330" localSheetId="4">#REF!</definedName>
    <definedName name="F_18_330">#REF!</definedName>
    <definedName name="F_18_360" localSheetId="3">#REF!</definedName>
    <definedName name="F_18_360" localSheetId="5">#REF!</definedName>
    <definedName name="F_18_360" localSheetId="4">#REF!</definedName>
    <definedName name="F_18_360">#REF!</definedName>
    <definedName name="F_18_390" localSheetId="3">#REF!</definedName>
    <definedName name="F_18_390" localSheetId="5">#REF!</definedName>
    <definedName name="F_18_390" localSheetId="4">#REF!</definedName>
    <definedName name="F_18_390">#REF!</definedName>
    <definedName name="F_18_420" localSheetId="3">#REF!</definedName>
    <definedName name="F_18_420" localSheetId="5">#REF!</definedName>
    <definedName name="F_18_420" localSheetId="4">#REF!</definedName>
    <definedName name="F_18_420">#REF!</definedName>
    <definedName name="F_18_450" localSheetId="3">#REF!</definedName>
    <definedName name="F_18_450" localSheetId="5">#REF!</definedName>
    <definedName name="F_18_450" localSheetId="4">#REF!</definedName>
    <definedName name="F_18_450">#REF!</definedName>
    <definedName name="F_18_480" localSheetId="3">#REF!</definedName>
    <definedName name="F_18_480" localSheetId="5">#REF!</definedName>
    <definedName name="F_18_480" localSheetId="4">#REF!</definedName>
    <definedName name="F_18_480">#REF!</definedName>
    <definedName name="F_18_510" localSheetId="3">#REF!</definedName>
    <definedName name="F_18_510" localSheetId="5">#REF!</definedName>
    <definedName name="F_18_510" localSheetId="4">#REF!</definedName>
    <definedName name="F_18_510">#REF!</definedName>
    <definedName name="F_18_540" localSheetId="3">#REF!</definedName>
    <definedName name="F_18_540" localSheetId="5">#REF!</definedName>
    <definedName name="F_18_540" localSheetId="4">#REF!</definedName>
    <definedName name="F_18_540">#REF!</definedName>
    <definedName name="F_18_570" localSheetId="3">#REF!</definedName>
    <definedName name="F_18_570" localSheetId="5">#REF!</definedName>
    <definedName name="F_18_570" localSheetId="4">#REF!</definedName>
    <definedName name="F_18_570">#REF!</definedName>
    <definedName name="F_18_60" localSheetId="3">#REF!</definedName>
    <definedName name="F_18_60" localSheetId="5">#REF!</definedName>
    <definedName name="F_18_60" localSheetId="4">#REF!</definedName>
    <definedName name="F_18_60">#REF!</definedName>
    <definedName name="F_18_600" localSheetId="3">#REF!</definedName>
    <definedName name="F_18_600" localSheetId="5">#REF!</definedName>
    <definedName name="F_18_600" localSheetId="4">#REF!</definedName>
    <definedName name="F_18_600">#REF!</definedName>
    <definedName name="F_18_630" localSheetId="3">#REF!</definedName>
    <definedName name="F_18_630" localSheetId="5">#REF!</definedName>
    <definedName name="F_18_630" localSheetId="4">#REF!</definedName>
    <definedName name="F_18_630">#REF!</definedName>
    <definedName name="F_18_660" localSheetId="3">#REF!</definedName>
    <definedName name="F_18_660" localSheetId="5">#REF!</definedName>
    <definedName name="F_18_660" localSheetId="4">#REF!</definedName>
    <definedName name="F_18_660">#REF!</definedName>
    <definedName name="F_18_690" localSheetId="3">#REF!</definedName>
    <definedName name="F_18_690" localSheetId="5">#REF!</definedName>
    <definedName name="F_18_690" localSheetId="4">#REF!</definedName>
    <definedName name="F_18_690">#REF!</definedName>
    <definedName name="F_18_720" localSheetId="3">#REF!</definedName>
    <definedName name="F_18_720" localSheetId="5">#REF!</definedName>
    <definedName name="F_18_720" localSheetId="4">#REF!</definedName>
    <definedName name="F_18_720">#REF!</definedName>
    <definedName name="F_18_90" localSheetId="3">#REF!</definedName>
    <definedName name="F_18_90" localSheetId="5">#REF!</definedName>
    <definedName name="F_18_90" localSheetId="4">#REF!</definedName>
    <definedName name="F_18_90">#REF!</definedName>
    <definedName name="F_19_120" localSheetId="3">#REF!</definedName>
    <definedName name="F_19_120" localSheetId="5">#REF!</definedName>
    <definedName name="F_19_120" localSheetId="4">#REF!</definedName>
    <definedName name="F_19_120">#REF!</definedName>
    <definedName name="F_19_150" localSheetId="3">#REF!</definedName>
    <definedName name="F_19_150" localSheetId="5">#REF!</definedName>
    <definedName name="F_19_150" localSheetId="4">#REF!</definedName>
    <definedName name="F_19_150">#REF!</definedName>
    <definedName name="F_19_180" localSheetId="3">#REF!</definedName>
    <definedName name="F_19_180" localSheetId="5">#REF!</definedName>
    <definedName name="F_19_180" localSheetId="4">#REF!</definedName>
    <definedName name="F_19_180">#REF!</definedName>
    <definedName name="F_19_210" localSheetId="3">#REF!</definedName>
    <definedName name="F_19_210" localSheetId="5">#REF!</definedName>
    <definedName name="F_19_210" localSheetId="4">#REF!</definedName>
    <definedName name="F_19_210">#REF!</definedName>
    <definedName name="F_19_240" localSheetId="3">#REF!</definedName>
    <definedName name="F_19_240" localSheetId="5">#REF!</definedName>
    <definedName name="F_19_240" localSheetId="4">#REF!</definedName>
    <definedName name="F_19_240">#REF!</definedName>
    <definedName name="F_19_270" localSheetId="3">#REF!</definedName>
    <definedName name="F_19_270" localSheetId="5">#REF!</definedName>
    <definedName name="F_19_270" localSheetId="4">#REF!</definedName>
    <definedName name="F_19_270">#REF!</definedName>
    <definedName name="F_19_30" localSheetId="3">#REF!</definedName>
    <definedName name="F_19_30" localSheetId="5">#REF!</definedName>
    <definedName name="F_19_30" localSheetId="4">#REF!</definedName>
    <definedName name="F_19_30">#REF!</definedName>
    <definedName name="F_19_300" localSheetId="3">#REF!</definedName>
    <definedName name="F_19_300" localSheetId="5">#REF!</definedName>
    <definedName name="F_19_300" localSheetId="4">#REF!</definedName>
    <definedName name="F_19_300">#REF!</definedName>
    <definedName name="F_19_330" localSheetId="3">#REF!</definedName>
    <definedName name="F_19_330" localSheetId="5">#REF!</definedName>
    <definedName name="F_19_330" localSheetId="4">#REF!</definedName>
    <definedName name="F_19_330">#REF!</definedName>
    <definedName name="F_19_360" localSheetId="3">#REF!</definedName>
    <definedName name="F_19_360" localSheetId="5">#REF!</definedName>
    <definedName name="F_19_360" localSheetId="4">#REF!</definedName>
    <definedName name="F_19_360">#REF!</definedName>
    <definedName name="F_19_390" localSheetId="3">#REF!</definedName>
    <definedName name="F_19_390" localSheetId="5">#REF!</definedName>
    <definedName name="F_19_390" localSheetId="4">#REF!</definedName>
    <definedName name="F_19_390">#REF!</definedName>
    <definedName name="F_19_420" localSheetId="3">#REF!</definedName>
    <definedName name="F_19_420" localSheetId="5">#REF!</definedName>
    <definedName name="F_19_420" localSheetId="4">#REF!</definedName>
    <definedName name="F_19_420">#REF!</definedName>
    <definedName name="F_19_450" localSheetId="3">#REF!</definedName>
    <definedName name="F_19_450" localSheetId="5">#REF!</definedName>
    <definedName name="F_19_450" localSheetId="4">#REF!</definedName>
    <definedName name="F_19_450">#REF!</definedName>
    <definedName name="F_19_480" localSheetId="3">#REF!</definedName>
    <definedName name="F_19_480" localSheetId="5">#REF!</definedName>
    <definedName name="F_19_480" localSheetId="4">#REF!</definedName>
    <definedName name="F_19_480">#REF!</definedName>
    <definedName name="F_19_510" localSheetId="3">#REF!</definedName>
    <definedName name="F_19_510" localSheetId="5">#REF!</definedName>
    <definedName name="F_19_510" localSheetId="4">#REF!</definedName>
    <definedName name="F_19_510">#REF!</definedName>
    <definedName name="F_19_540" localSheetId="3">#REF!</definedName>
    <definedName name="F_19_540" localSheetId="5">#REF!</definedName>
    <definedName name="F_19_540" localSheetId="4">#REF!</definedName>
    <definedName name="F_19_540">#REF!</definedName>
    <definedName name="F_19_570" localSheetId="3">#REF!</definedName>
    <definedName name="F_19_570" localSheetId="5">#REF!</definedName>
    <definedName name="F_19_570" localSheetId="4">#REF!</definedName>
    <definedName name="F_19_570">#REF!</definedName>
    <definedName name="F_19_60" localSheetId="3">#REF!</definedName>
    <definedName name="F_19_60" localSheetId="5">#REF!</definedName>
    <definedName name="F_19_60" localSheetId="4">#REF!</definedName>
    <definedName name="F_19_60">#REF!</definedName>
    <definedName name="F_19_600" localSheetId="3">#REF!</definedName>
    <definedName name="F_19_600" localSheetId="5">#REF!</definedName>
    <definedName name="F_19_600" localSheetId="4">#REF!</definedName>
    <definedName name="F_19_600">#REF!</definedName>
    <definedName name="F_19_630" localSheetId="3">#REF!</definedName>
    <definedName name="F_19_630" localSheetId="5">#REF!</definedName>
    <definedName name="F_19_630" localSheetId="4">#REF!</definedName>
    <definedName name="F_19_630">#REF!</definedName>
    <definedName name="F_19_660" localSheetId="3">#REF!</definedName>
    <definedName name="F_19_660" localSheetId="5">#REF!</definedName>
    <definedName name="F_19_660" localSheetId="4">#REF!</definedName>
    <definedName name="F_19_660">#REF!</definedName>
    <definedName name="F_19_690" localSheetId="3">#REF!</definedName>
    <definedName name="F_19_690" localSheetId="5">#REF!</definedName>
    <definedName name="F_19_690" localSheetId="4">#REF!</definedName>
    <definedName name="F_19_690">#REF!</definedName>
    <definedName name="F_19_720" localSheetId="3">#REF!</definedName>
    <definedName name="F_19_720" localSheetId="5">#REF!</definedName>
    <definedName name="F_19_720" localSheetId="4">#REF!</definedName>
    <definedName name="F_19_720">#REF!</definedName>
    <definedName name="F_19_90" localSheetId="3">#REF!</definedName>
    <definedName name="F_19_90" localSheetId="5">#REF!</definedName>
    <definedName name="F_19_90" localSheetId="4">#REF!</definedName>
    <definedName name="F_19_90">#REF!</definedName>
    <definedName name="F_20_120" localSheetId="3">#REF!</definedName>
    <definedName name="F_20_120" localSheetId="5">#REF!</definedName>
    <definedName name="F_20_120" localSheetId="4">#REF!</definedName>
    <definedName name="F_20_120">#REF!</definedName>
    <definedName name="F_20_150" localSheetId="3">#REF!</definedName>
    <definedName name="F_20_150" localSheetId="5">#REF!</definedName>
    <definedName name="F_20_150" localSheetId="4">#REF!</definedName>
    <definedName name="F_20_150">#REF!</definedName>
    <definedName name="F_20_180" localSheetId="3">#REF!</definedName>
    <definedName name="F_20_180" localSheetId="5">#REF!</definedName>
    <definedName name="F_20_180" localSheetId="4">#REF!</definedName>
    <definedName name="F_20_180">#REF!</definedName>
    <definedName name="F_20_210" localSheetId="3">#REF!</definedName>
    <definedName name="F_20_210" localSheetId="5">#REF!</definedName>
    <definedName name="F_20_210" localSheetId="4">#REF!</definedName>
    <definedName name="F_20_210">#REF!</definedName>
    <definedName name="F_20_240" localSheetId="3">#REF!</definedName>
    <definedName name="F_20_240" localSheetId="5">#REF!</definedName>
    <definedName name="F_20_240" localSheetId="4">#REF!</definedName>
    <definedName name="F_20_240">#REF!</definedName>
    <definedName name="F_20_270" localSheetId="3">#REF!</definedName>
    <definedName name="F_20_270" localSheetId="5">#REF!</definedName>
    <definedName name="F_20_270" localSheetId="4">#REF!</definedName>
    <definedName name="F_20_270">#REF!</definedName>
    <definedName name="F_20_30" localSheetId="3">#REF!</definedName>
    <definedName name="F_20_30" localSheetId="5">#REF!</definedName>
    <definedName name="F_20_30" localSheetId="4">#REF!</definedName>
    <definedName name="F_20_30">#REF!</definedName>
    <definedName name="F_20_300" localSheetId="3">#REF!</definedName>
    <definedName name="F_20_300" localSheetId="5">#REF!</definedName>
    <definedName name="F_20_300" localSheetId="4">#REF!</definedName>
    <definedName name="F_20_300">#REF!</definedName>
    <definedName name="F_20_330" localSheetId="3">#REF!</definedName>
    <definedName name="F_20_330" localSheetId="5">#REF!</definedName>
    <definedName name="F_20_330" localSheetId="4">#REF!</definedName>
    <definedName name="F_20_330">#REF!</definedName>
    <definedName name="F_20_360" localSheetId="3">#REF!</definedName>
    <definedName name="F_20_360" localSheetId="5">#REF!</definedName>
    <definedName name="F_20_360" localSheetId="4">#REF!</definedName>
    <definedName name="F_20_360">#REF!</definedName>
    <definedName name="F_20_390" localSheetId="3">#REF!</definedName>
    <definedName name="F_20_390" localSheetId="5">#REF!</definedName>
    <definedName name="F_20_390" localSheetId="4">#REF!</definedName>
    <definedName name="F_20_390">#REF!</definedName>
    <definedName name="F_20_420" localSheetId="3">#REF!</definedName>
    <definedName name="F_20_420" localSheetId="5">#REF!</definedName>
    <definedName name="F_20_420" localSheetId="4">#REF!</definedName>
    <definedName name="F_20_420">#REF!</definedName>
    <definedName name="F_20_450" localSheetId="3">#REF!</definedName>
    <definedName name="F_20_450" localSheetId="5">#REF!</definedName>
    <definedName name="F_20_450" localSheetId="4">#REF!</definedName>
    <definedName name="F_20_450">#REF!</definedName>
    <definedName name="F_20_480" localSheetId="3">#REF!</definedName>
    <definedName name="F_20_480" localSheetId="5">#REF!</definedName>
    <definedName name="F_20_480" localSheetId="4">#REF!</definedName>
    <definedName name="F_20_480">#REF!</definedName>
    <definedName name="F_20_510" localSheetId="3">#REF!</definedName>
    <definedName name="F_20_510" localSheetId="5">#REF!</definedName>
    <definedName name="F_20_510" localSheetId="4">#REF!</definedName>
    <definedName name="F_20_510">#REF!</definedName>
    <definedName name="F_20_540" localSheetId="3">#REF!</definedName>
    <definedName name="F_20_540" localSheetId="5">#REF!</definedName>
    <definedName name="F_20_540" localSheetId="4">#REF!</definedName>
    <definedName name="F_20_540">#REF!</definedName>
    <definedName name="F_20_570" localSheetId="3">#REF!</definedName>
    <definedName name="F_20_570" localSheetId="5">#REF!</definedName>
    <definedName name="F_20_570" localSheetId="4">#REF!</definedName>
    <definedName name="F_20_570">#REF!</definedName>
    <definedName name="F_20_60" localSheetId="3">#REF!</definedName>
    <definedName name="F_20_60" localSheetId="5">#REF!</definedName>
    <definedName name="F_20_60" localSheetId="4">#REF!</definedName>
    <definedName name="F_20_60">#REF!</definedName>
    <definedName name="F_20_600" localSheetId="3">#REF!</definedName>
    <definedName name="F_20_600" localSheetId="5">#REF!</definedName>
    <definedName name="F_20_600" localSheetId="4">#REF!</definedName>
    <definedName name="F_20_600">#REF!</definedName>
    <definedName name="F_20_630" localSheetId="3">#REF!</definedName>
    <definedName name="F_20_630" localSheetId="5">#REF!</definedName>
    <definedName name="F_20_630" localSheetId="4">#REF!</definedName>
    <definedName name="F_20_630">#REF!</definedName>
    <definedName name="F_20_660" localSheetId="3">#REF!</definedName>
    <definedName name="F_20_660" localSheetId="5">#REF!</definedName>
    <definedName name="F_20_660" localSheetId="4">#REF!</definedName>
    <definedName name="F_20_660">#REF!</definedName>
    <definedName name="F_20_690" localSheetId="3">#REF!</definedName>
    <definedName name="F_20_690" localSheetId="5">#REF!</definedName>
    <definedName name="F_20_690" localSheetId="4">#REF!</definedName>
    <definedName name="F_20_690">#REF!</definedName>
    <definedName name="F_20_720" localSheetId="3">#REF!</definedName>
    <definedName name="F_20_720" localSheetId="5">#REF!</definedName>
    <definedName name="F_20_720" localSheetId="4">#REF!</definedName>
    <definedName name="F_20_720">#REF!</definedName>
    <definedName name="F_20_90" localSheetId="3">#REF!</definedName>
    <definedName name="F_20_90" localSheetId="5">#REF!</definedName>
    <definedName name="F_20_90" localSheetId="4">#REF!</definedName>
    <definedName name="F_20_90">#REF!</definedName>
    <definedName name="F_21_120" localSheetId="3">#REF!</definedName>
    <definedName name="F_21_120" localSheetId="5">#REF!</definedName>
    <definedName name="F_21_120" localSheetId="4">#REF!</definedName>
    <definedName name="F_21_120">#REF!</definedName>
    <definedName name="F_21_150" localSheetId="3">#REF!</definedName>
    <definedName name="F_21_150" localSheetId="5">#REF!</definedName>
    <definedName name="F_21_150" localSheetId="4">#REF!</definedName>
    <definedName name="F_21_150">#REF!</definedName>
    <definedName name="F_21_180" localSheetId="3">#REF!</definedName>
    <definedName name="F_21_180" localSheetId="5">#REF!</definedName>
    <definedName name="F_21_180" localSheetId="4">#REF!</definedName>
    <definedName name="F_21_180">#REF!</definedName>
    <definedName name="F_21_210" localSheetId="3">#REF!</definedName>
    <definedName name="F_21_210" localSheetId="5">#REF!</definedName>
    <definedName name="F_21_210" localSheetId="4">#REF!</definedName>
    <definedName name="F_21_210">#REF!</definedName>
    <definedName name="F_21_240" localSheetId="3">#REF!</definedName>
    <definedName name="F_21_240" localSheetId="5">#REF!</definedName>
    <definedName name="F_21_240" localSheetId="4">#REF!</definedName>
    <definedName name="F_21_240">#REF!</definedName>
    <definedName name="F_21_270" localSheetId="3">#REF!</definedName>
    <definedName name="F_21_270" localSheetId="5">#REF!</definedName>
    <definedName name="F_21_270" localSheetId="4">#REF!</definedName>
    <definedName name="F_21_270">#REF!</definedName>
    <definedName name="F_21_30" localSheetId="3">#REF!</definedName>
    <definedName name="F_21_30" localSheetId="5">#REF!</definedName>
    <definedName name="F_21_30" localSheetId="4">#REF!</definedName>
    <definedName name="F_21_30">#REF!</definedName>
    <definedName name="F_21_300" localSheetId="3">#REF!</definedName>
    <definedName name="F_21_300" localSheetId="5">#REF!</definedName>
    <definedName name="F_21_300" localSheetId="4">#REF!</definedName>
    <definedName name="F_21_300">#REF!</definedName>
    <definedName name="F_21_330" localSheetId="3">#REF!</definedName>
    <definedName name="F_21_330" localSheetId="5">#REF!</definedName>
    <definedName name="F_21_330" localSheetId="4">#REF!</definedName>
    <definedName name="F_21_330">#REF!</definedName>
    <definedName name="F_21_360" localSheetId="3">#REF!</definedName>
    <definedName name="F_21_360" localSheetId="5">#REF!</definedName>
    <definedName name="F_21_360" localSheetId="4">#REF!</definedName>
    <definedName name="F_21_360">#REF!</definedName>
    <definedName name="F_21_390" localSheetId="3">#REF!</definedName>
    <definedName name="F_21_390" localSheetId="5">#REF!</definedName>
    <definedName name="F_21_390" localSheetId="4">#REF!</definedName>
    <definedName name="F_21_390">#REF!</definedName>
    <definedName name="F_21_420" localSheetId="3">#REF!</definedName>
    <definedName name="F_21_420" localSheetId="5">#REF!</definedName>
    <definedName name="F_21_420" localSheetId="4">#REF!</definedName>
    <definedName name="F_21_420">#REF!</definedName>
    <definedName name="F_21_450" localSheetId="3">#REF!</definedName>
    <definedName name="F_21_450" localSheetId="5">#REF!</definedName>
    <definedName name="F_21_450" localSheetId="4">#REF!</definedName>
    <definedName name="F_21_450">#REF!</definedName>
    <definedName name="F_21_480" localSheetId="3">#REF!</definedName>
    <definedName name="F_21_480" localSheetId="5">#REF!</definedName>
    <definedName name="F_21_480" localSheetId="4">#REF!</definedName>
    <definedName name="F_21_480">#REF!</definedName>
    <definedName name="F_21_510" localSheetId="3">#REF!</definedName>
    <definedName name="F_21_510" localSheetId="5">#REF!</definedName>
    <definedName name="F_21_510" localSheetId="4">#REF!</definedName>
    <definedName name="F_21_510">#REF!</definedName>
    <definedName name="F_21_540" localSheetId="3">#REF!</definedName>
    <definedName name="F_21_540" localSheetId="5">#REF!</definedName>
    <definedName name="F_21_540" localSheetId="4">#REF!</definedName>
    <definedName name="F_21_540">#REF!</definedName>
    <definedName name="F_21_570" localSheetId="3">#REF!</definedName>
    <definedName name="F_21_570" localSheetId="5">#REF!</definedName>
    <definedName name="F_21_570" localSheetId="4">#REF!</definedName>
    <definedName name="F_21_570">#REF!</definedName>
    <definedName name="F_21_60" localSheetId="3">#REF!</definedName>
    <definedName name="F_21_60" localSheetId="5">#REF!</definedName>
    <definedName name="F_21_60" localSheetId="4">#REF!</definedName>
    <definedName name="F_21_60">#REF!</definedName>
    <definedName name="F_21_600" localSheetId="3">#REF!</definedName>
    <definedName name="F_21_600" localSheetId="5">#REF!</definedName>
    <definedName name="F_21_600" localSheetId="4">#REF!</definedName>
    <definedName name="F_21_600">#REF!</definedName>
    <definedName name="F_21_630" localSheetId="3">#REF!</definedName>
    <definedName name="F_21_630" localSheetId="5">#REF!</definedName>
    <definedName name="F_21_630" localSheetId="4">#REF!</definedName>
    <definedName name="F_21_630">#REF!</definedName>
    <definedName name="F_21_660" localSheetId="3">#REF!</definedName>
    <definedName name="F_21_660" localSheetId="5">#REF!</definedName>
    <definedName name="F_21_660" localSheetId="4">#REF!</definedName>
    <definedName name="F_21_660">#REF!</definedName>
    <definedName name="F_21_690" localSheetId="3">#REF!</definedName>
    <definedName name="F_21_690" localSheetId="5">#REF!</definedName>
    <definedName name="F_21_690" localSheetId="4">#REF!</definedName>
    <definedName name="F_21_690">#REF!</definedName>
    <definedName name="F_21_720" localSheetId="3">#REF!</definedName>
    <definedName name="F_21_720" localSheetId="5">#REF!</definedName>
    <definedName name="F_21_720" localSheetId="4">#REF!</definedName>
    <definedName name="F_21_720">#REF!</definedName>
    <definedName name="F_21_90" localSheetId="3">#REF!</definedName>
    <definedName name="F_21_90" localSheetId="5">#REF!</definedName>
    <definedName name="F_21_90" localSheetId="4">#REF!</definedName>
    <definedName name="F_21_90">#REF!</definedName>
    <definedName name="F_22_120" localSheetId="3">#REF!</definedName>
    <definedName name="F_22_120" localSheetId="5">#REF!</definedName>
    <definedName name="F_22_120" localSheetId="4">#REF!</definedName>
    <definedName name="F_22_120">#REF!</definedName>
    <definedName name="F_22_150" localSheetId="3">#REF!</definedName>
    <definedName name="F_22_150" localSheetId="5">#REF!</definedName>
    <definedName name="F_22_150" localSheetId="4">#REF!</definedName>
    <definedName name="F_22_150">#REF!</definedName>
    <definedName name="F_22_180" localSheetId="3">#REF!</definedName>
    <definedName name="F_22_180" localSheetId="5">#REF!</definedName>
    <definedName name="F_22_180" localSheetId="4">#REF!</definedName>
    <definedName name="F_22_180">#REF!</definedName>
    <definedName name="F_22_210" localSheetId="3">#REF!</definedName>
    <definedName name="F_22_210" localSheetId="5">#REF!</definedName>
    <definedName name="F_22_210" localSheetId="4">#REF!</definedName>
    <definedName name="F_22_210">#REF!</definedName>
    <definedName name="F_22_240" localSheetId="3">#REF!</definedName>
    <definedName name="F_22_240" localSheetId="5">#REF!</definedName>
    <definedName name="F_22_240" localSheetId="4">#REF!</definedName>
    <definedName name="F_22_240">#REF!</definedName>
    <definedName name="F_22_270" localSheetId="3">#REF!</definedName>
    <definedName name="F_22_270" localSheetId="5">#REF!</definedName>
    <definedName name="F_22_270" localSheetId="4">#REF!</definedName>
    <definedName name="F_22_270">#REF!</definedName>
    <definedName name="F_22_30" localSheetId="3">#REF!</definedName>
    <definedName name="F_22_30" localSheetId="5">#REF!</definedName>
    <definedName name="F_22_30" localSheetId="4">#REF!</definedName>
    <definedName name="F_22_30">#REF!</definedName>
    <definedName name="F_22_300" localSheetId="3">#REF!</definedName>
    <definedName name="F_22_300" localSheetId="5">#REF!</definedName>
    <definedName name="F_22_300" localSheetId="4">#REF!</definedName>
    <definedName name="F_22_300">#REF!</definedName>
    <definedName name="F_22_330" localSheetId="3">#REF!</definedName>
    <definedName name="F_22_330" localSheetId="5">#REF!</definedName>
    <definedName name="F_22_330" localSheetId="4">#REF!</definedName>
    <definedName name="F_22_330">#REF!</definedName>
    <definedName name="F_22_360" localSheetId="3">#REF!</definedName>
    <definedName name="F_22_360" localSheetId="5">#REF!</definedName>
    <definedName name="F_22_360" localSheetId="4">#REF!</definedName>
    <definedName name="F_22_360">#REF!</definedName>
    <definedName name="F_22_390" localSheetId="3">#REF!</definedName>
    <definedName name="F_22_390" localSheetId="5">#REF!</definedName>
    <definedName name="F_22_390" localSheetId="4">#REF!</definedName>
    <definedName name="F_22_390">#REF!</definedName>
    <definedName name="F_22_420" localSheetId="3">#REF!</definedName>
    <definedName name="F_22_420" localSheetId="5">#REF!</definedName>
    <definedName name="F_22_420" localSheetId="4">#REF!</definedName>
    <definedName name="F_22_420">#REF!</definedName>
    <definedName name="F_22_450" localSheetId="3">#REF!</definedName>
    <definedName name="F_22_450" localSheetId="5">#REF!</definedName>
    <definedName name="F_22_450" localSheetId="4">#REF!</definedName>
    <definedName name="F_22_450">#REF!</definedName>
    <definedName name="F_22_480" localSheetId="3">#REF!</definedName>
    <definedName name="F_22_480" localSheetId="5">#REF!</definedName>
    <definedName name="F_22_480" localSheetId="4">#REF!</definedName>
    <definedName name="F_22_480">#REF!</definedName>
    <definedName name="F_22_510" localSheetId="3">#REF!</definedName>
    <definedName name="F_22_510" localSheetId="5">#REF!</definedName>
    <definedName name="F_22_510" localSheetId="4">#REF!</definedName>
    <definedName name="F_22_510">#REF!</definedName>
    <definedName name="F_22_540" localSheetId="3">#REF!</definedName>
    <definedName name="F_22_540" localSheetId="5">#REF!</definedName>
    <definedName name="F_22_540" localSheetId="4">#REF!</definedName>
    <definedName name="F_22_540">#REF!</definedName>
    <definedName name="F_22_570" localSheetId="3">#REF!</definedName>
    <definedName name="F_22_570" localSheetId="5">#REF!</definedName>
    <definedName name="F_22_570" localSheetId="4">#REF!</definedName>
    <definedName name="F_22_570">#REF!</definedName>
    <definedName name="F_22_60" localSheetId="3">#REF!</definedName>
    <definedName name="F_22_60" localSheetId="5">#REF!</definedName>
    <definedName name="F_22_60" localSheetId="4">#REF!</definedName>
    <definedName name="F_22_60">#REF!</definedName>
    <definedName name="F_22_600" localSheetId="3">#REF!</definedName>
    <definedName name="F_22_600" localSheetId="5">#REF!</definedName>
    <definedName name="F_22_600" localSheetId="4">#REF!</definedName>
    <definedName name="F_22_600">#REF!</definedName>
    <definedName name="F_22_630" localSheetId="3">#REF!</definedName>
    <definedName name="F_22_630" localSheetId="5">#REF!</definedName>
    <definedName name="F_22_630" localSheetId="4">#REF!</definedName>
    <definedName name="F_22_630">#REF!</definedName>
    <definedName name="F_22_660" localSheetId="3">#REF!</definedName>
    <definedName name="F_22_660" localSheetId="5">#REF!</definedName>
    <definedName name="F_22_660" localSheetId="4">#REF!</definedName>
    <definedName name="F_22_660">#REF!</definedName>
    <definedName name="F_22_690" localSheetId="3">#REF!</definedName>
    <definedName name="F_22_690" localSheetId="5">#REF!</definedName>
    <definedName name="F_22_690" localSheetId="4">#REF!</definedName>
    <definedName name="F_22_690">#REF!</definedName>
    <definedName name="F_22_720" localSheetId="3">#REF!</definedName>
    <definedName name="F_22_720" localSheetId="5">#REF!</definedName>
    <definedName name="F_22_720" localSheetId="4">#REF!</definedName>
    <definedName name="F_22_720">#REF!</definedName>
    <definedName name="F_22_90" localSheetId="3">#REF!</definedName>
    <definedName name="F_22_90" localSheetId="5">#REF!</definedName>
    <definedName name="F_22_90" localSheetId="4">#REF!</definedName>
    <definedName name="F_22_90">#REF!</definedName>
    <definedName name="F_23_120" localSheetId="3">#REF!</definedName>
    <definedName name="F_23_120" localSheetId="5">#REF!</definedName>
    <definedName name="F_23_120" localSheetId="4">#REF!</definedName>
    <definedName name="F_23_120">#REF!</definedName>
    <definedName name="F_23_150" localSheetId="3">#REF!</definedName>
    <definedName name="F_23_150" localSheetId="5">#REF!</definedName>
    <definedName name="F_23_150" localSheetId="4">#REF!</definedName>
    <definedName name="F_23_150">#REF!</definedName>
    <definedName name="F_23_180" localSheetId="3">#REF!</definedName>
    <definedName name="F_23_180" localSheetId="5">#REF!</definedName>
    <definedName name="F_23_180" localSheetId="4">#REF!</definedName>
    <definedName name="F_23_180">#REF!</definedName>
    <definedName name="F_23_210" localSheetId="3">#REF!</definedName>
    <definedName name="F_23_210" localSheetId="5">#REF!</definedName>
    <definedName name="F_23_210" localSheetId="4">#REF!</definedName>
    <definedName name="F_23_210">#REF!</definedName>
    <definedName name="F_23_240" localSheetId="3">#REF!</definedName>
    <definedName name="F_23_240" localSheetId="5">#REF!</definedName>
    <definedName name="F_23_240" localSheetId="4">#REF!</definedName>
    <definedName name="F_23_240">#REF!</definedName>
    <definedName name="F_23_270" localSheetId="3">#REF!</definedName>
    <definedName name="F_23_270" localSheetId="5">#REF!</definedName>
    <definedName name="F_23_270" localSheetId="4">#REF!</definedName>
    <definedName name="F_23_270">#REF!</definedName>
    <definedName name="F_23_30" localSheetId="3">#REF!</definedName>
    <definedName name="F_23_30" localSheetId="5">#REF!</definedName>
    <definedName name="F_23_30" localSheetId="4">#REF!</definedName>
    <definedName name="F_23_30">#REF!</definedName>
    <definedName name="F_23_300" localSheetId="3">#REF!</definedName>
    <definedName name="F_23_300" localSheetId="5">#REF!</definedName>
    <definedName name="F_23_300" localSheetId="4">#REF!</definedName>
    <definedName name="F_23_300">#REF!</definedName>
    <definedName name="F_23_330" localSheetId="3">#REF!</definedName>
    <definedName name="F_23_330" localSheetId="5">#REF!</definedName>
    <definedName name="F_23_330" localSheetId="4">#REF!</definedName>
    <definedName name="F_23_330">#REF!</definedName>
    <definedName name="F_23_360" localSheetId="3">#REF!</definedName>
    <definedName name="F_23_360" localSheetId="5">#REF!</definedName>
    <definedName name="F_23_360" localSheetId="4">#REF!</definedName>
    <definedName name="F_23_360">#REF!</definedName>
    <definedName name="F_23_390" localSheetId="3">#REF!</definedName>
    <definedName name="F_23_390" localSheetId="5">#REF!</definedName>
    <definedName name="F_23_390" localSheetId="4">#REF!</definedName>
    <definedName name="F_23_390">#REF!</definedName>
    <definedName name="F_23_420" localSheetId="3">#REF!</definedName>
    <definedName name="F_23_420" localSheetId="5">#REF!</definedName>
    <definedName name="F_23_420" localSheetId="4">#REF!</definedName>
    <definedName name="F_23_420">#REF!</definedName>
    <definedName name="F_23_450" localSheetId="3">#REF!</definedName>
    <definedName name="F_23_450" localSheetId="5">#REF!</definedName>
    <definedName name="F_23_450" localSheetId="4">#REF!</definedName>
    <definedName name="F_23_450">#REF!</definedName>
    <definedName name="F_23_480" localSheetId="3">#REF!</definedName>
    <definedName name="F_23_480" localSheetId="5">#REF!</definedName>
    <definedName name="F_23_480" localSheetId="4">#REF!</definedName>
    <definedName name="F_23_480">#REF!</definedName>
    <definedName name="F_23_510" localSheetId="3">#REF!</definedName>
    <definedName name="F_23_510" localSheetId="5">#REF!</definedName>
    <definedName name="F_23_510" localSheetId="4">#REF!</definedName>
    <definedName name="F_23_510">#REF!</definedName>
    <definedName name="F_23_540" localSheetId="3">#REF!</definedName>
    <definedName name="F_23_540" localSheetId="5">#REF!</definedName>
    <definedName name="F_23_540" localSheetId="4">#REF!</definedName>
    <definedName name="F_23_540">#REF!</definedName>
    <definedName name="F_23_570" localSheetId="3">#REF!</definedName>
    <definedName name="F_23_570" localSheetId="5">#REF!</definedName>
    <definedName name="F_23_570" localSheetId="4">#REF!</definedName>
    <definedName name="F_23_570">#REF!</definedName>
    <definedName name="F_23_60" localSheetId="3">#REF!</definedName>
    <definedName name="F_23_60" localSheetId="5">#REF!</definedName>
    <definedName name="F_23_60" localSheetId="4">#REF!</definedName>
    <definedName name="F_23_60">#REF!</definedName>
    <definedName name="F_23_600" localSheetId="3">#REF!</definedName>
    <definedName name="F_23_600" localSheetId="5">#REF!</definedName>
    <definedName name="F_23_600" localSheetId="4">#REF!</definedName>
    <definedName name="F_23_600">#REF!</definedName>
    <definedName name="F_23_630" localSheetId="3">#REF!</definedName>
    <definedName name="F_23_630" localSheetId="5">#REF!</definedName>
    <definedName name="F_23_630" localSheetId="4">#REF!</definedName>
    <definedName name="F_23_630">#REF!</definedName>
    <definedName name="F_23_660" localSheetId="3">#REF!</definedName>
    <definedName name="F_23_660" localSheetId="5">#REF!</definedName>
    <definedName name="F_23_660" localSheetId="4">#REF!</definedName>
    <definedName name="F_23_660">#REF!</definedName>
    <definedName name="F_23_690" localSheetId="3">#REF!</definedName>
    <definedName name="F_23_690" localSheetId="5">#REF!</definedName>
    <definedName name="F_23_690" localSheetId="4">#REF!</definedName>
    <definedName name="F_23_690">#REF!</definedName>
    <definedName name="F_23_720" localSheetId="3">#REF!</definedName>
    <definedName name="F_23_720" localSheetId="5">#REF!</definedName>
    <definedName name="F_23_720" localSheetId="4">#REF!</definedName>
    <definedName name="F_23_720">#REF!</definedName>
    <definedName name="F_23_90" localSheetId="3">#REF!</definedName>
    <definedName name="F_23_90" localSheetId="5">#REF!</definedName>
    <definedName name="F_23_90" localSheetId="4">#REF!</definedName>
    <definedName name="F_23_90">#REF!</definedName>
    <definedName name="F_24_120" localSheetId="3">#REF!</definedName>
    <definedName name="F_24_120" localSheetId="5">#REF!</definedName>
    <definedName name="F_24_120" localSheetId="4">#REF!</definedName>
    <definedName name="F_24_120">#REF!</definedName>
    <definedName name="F_24_150" localSheetId="3">#REF!</definedName>
    <definedName name="F_24_150" localSheetId="5">#REF!</definedName>
    <definedName name="F_24_150" localSheetId="4">#REF!</definedName>
    <definedName name="F_24_150">#REF!</definedName>
    <definedName name="F_24_180" localSheetId="3">#REF!</definedName>
    <definedName name="F_24_180" localSheetId="5">#REF!</definedName>
    <definedName name="F_24_180" localSheetId="4">#REF!</definedName>
    <definedName name="F_24_180">#REF!</definedName>
    <definedName name="F_24_210" localSheetId="3">#REF!</definedName>
    <definedName name="F_24_210" localSheetId="5">#REF!</definedName>
    <definedName name="F_24_210" localSheetId="4">#REF!</definedName>
    <definedName name="F_24_210">#REF!</definedName>
    <definedName name="F_24_240" localSheetId="3">#REF!</definedName>
    <definedName name="F_24_240" localSheetId="5">#REF!</definedName>
    <definedName name="F_24_240" localSheetId="4">#REF!</definedName>
    <definedName name="F_24_240">#REF!</definedName>
    <definedName name="F_24_270" localSheetId="3">#REF!</definedName>
    <definedName name="F_24_270" localSheetId="5">#REF!</definedName>
    <definedName name="F_24_270" localSheetId="4">#REF!</definedName>
    <definedName name="F_24_270">#REF!</definedName>
    <definedName name="F_24_30" localSheetId="3">#REF!</definedName>
    <definedName name="F_24_30" localSheetId="5">#REF!</definedName>
    <definedName name="F_24_30" localSheetId="4">#REF!</definedName>
    <definedName name="F_24_30">#REF!</definedName>
    <definedName name="F_24_300" localSheetId="3">#REF!</definedName>
    <definedName name="F_24_300" localSheetId="5">#REF!</definedName>
    <definedName name="F_24_300" localSheetId="4">#REF!</definedName>
    <definedName name="F_24_300">#REF!</definedName>
    <definedName name="F_24_330" localSheetId="3">#REF!</definedName>
    <definedName name="F_24_330" localSheetId="5">#REF!</definedName>
    <definedName name="F_24_330" localSheetId="4">#REF!</definedName>
    <definedName name="F_24_330">#REF!</definedName>
    <definedName name="F_24_360" localSheetId="3">#REF!</definedName>
    <definedName name="F_24_360" localSheetId="5">#REF!</definedName>
    <definedName name="F_24_360" localSheetId="4">#REF!</definedName>
    <definedName name="F_24_360">#REF!</definedName>
    <definedName name="F_24_390" localSheetId="3">#REF!</definedName>
    <definedName name="F_24_390" localSheetId="5">#REF!</definedName>
    <definedName name="F_24_390" localSheetId="4">#REF!</definedName>
    <definedName name="F_24_390">#REF!</definedName>
    <definedName name="F_24_420" localSheetId="3">#REF!</definedName>
    <definedName name="F_24_420" localSheetId="5">#REF!</definedName>
    <definedName name="F_24_420" localSheetId="4">#REF!</definedName>
    <definedName name="F_24_420">#REF!</definedName>
    <definedName name="F_24_450" localSheetId="3">#REF!</definedName>
    <definedName name="F_24_450" localSheetId="5">#REF!</definedName>
    <definedName name="F_24_450" localSheetId="4">#REF!</definedName>
    <definedName name="F_24_450">#REF!</definedName>
    <definedName name="F_24_480" localSheetId="3">#REF!</definedName>
    <definedName name="F_24_480" localSheetId="5">#REF!</definedName>
    <definedName name="F_24_480" localSheetId="4">#REF!</definedName>
    <definedName name="F_24_480">#REF!</definedName>
    <definedName name="F_24_510" localSheetId="3">#REF!</definedName>
    <definedName name="F_24_510" localSheetId="5">#REF!</definedName>
    <definedName name="F_24_510" localSheetId="4">#REF!</definedName>
    <definedName name="F_24_510">#REF!</definedName>
    <definedName name="F_24_540" localSheetId="3">#REF!</definedName>
    <definedName name="F_24_540" localSheetId="5">#REF!</definedName>
    <definedName name="F_24_540" localSheetId="4">#REF!</definedName>
    <definedName name="F_24_540">#REF!</definedName>
    <definedName name="F_24_570" localSheetId="3">#REF!</definedName>
    <definedName name="F_24_570" localSheetId="5">#REF!</definedName>
    <definedName name="F_24_570" localSheetId="4">#REF!</definedName>
    <definedName name="F_24_570">#REF!</definedName>
    <definedName name="F_24_60" localSheetId="3">#REF!</definedName>
    <definedName name="F_24_60" localSheetId="5">#REF!</definedName>
    <definedName name="F_24_60" localSheetId="4">#REF!</definedName>
    <definedName name="F_24_60">#REF!</definedName>
    <definedName name="F_24_600" localSheetId="3">#REF!</definedName>
    <definedName name="F_24_600" localSheetId="5">#REF!</definedName>
    <definedName name="F_24_600" localSheetId="4">#REF!</definedName>
    <definedName name="F_24_600">#REF!</definedName>
    <definedName name="F_24_630" localSheetId="3">#REF!</definedName>
    <definedName name="F_24_630" localSheetId="5">#REF!</definedName>
    <definedName name="F_24_630" localSheetId="4">#REF!</definedName>
    <definedName name="F_24_630">#REF!</definedName>
    <definedName name="F_24_660" localSheetId="3">#REF!</definedName>
    <definedName name="F_24_660" localSheetId="5">#REF!</definedName>
    <definedName name="F_24_660" localSheetId="4">#REF!</definedName>
    <definedName name="F_24_660">#REF!</definedName>
    <definedName name="F_24_690" localSheetId="3">#REF!</definedName>
    <definedName name="F_24_690" localSheetId="5">#REF!</definedName>
    <definedName name="F_24_690" localSheetId="4">#REF!</definedName>
    <definedName name="F_24_690">#REF!</definedName>
    <definedName name="F_24_720" localSheetId="3">#REF!</definedName>
    <definedName name="F_24_720" localSheetId="5">#REF!</definedName>
    <definedName name="F_24_720" localSheetId="4">#REF!</definedName>
    <definedName name="F_24_720">#REF!</definedName>
    <definedName name="F_24_90" localSheetId="3">#REF!</definedName>
    <definedName name="F_24_90" localSheetId="5">#REF!</definedName>
    <definedName name="F_24_90" localSheetId="4">#REF!</definedName>
    <definedName name="F_24_90">#REF!</definedName>
    <definedName name="F_25_120" localSheetId="3">#REF!</definedName>
    <definedName name="F_25_120" localSheetId="5">#REF!</definedName>
    <definedName name="F_25_120" localSheetId="4">#REF!</definedName>
    <definedName name="F_25_120">#REF!</definedName>
    <definedName name="F_25_150" localSheetId="3">#REF!</definedName>
    <definedName name="F_25_150" localSheetId="5">#REF!</definedName>
    <definedName name="F_25_150" localSheetId="4">#REF!</definedName>
    <definedName name="F_25_150">#REF!</definedName>
    <definedName name="F_25_180" localSheetId="3">#REF!</definedName>
    <definedName name="F_25_180" localSheetId="5">#REF!</definedName>
    <definedName name="F_25_180" localSheetId="4">#REF!</definedName>
    <definedName name="F_25_180">#REF!</definedName>
    <definedName name="F_25_210" localSheetId="3">#REF!</definedName>
    <definedName name="F_25_210" localSheetId="5">#REF!</definedName>
    <definedName name="F_25_210" localSheetId="4">#REF!</definedName>
    <definedName name="F_25_210">#REF!</definedName>
    <definedName name="F_25_240" localSheetId="3">#REF!</definedName>
    <definedName name="F_25_240" localSheetId="5">#REF!</definedName>
    <definedName name="F_25_240" localSheetId="4">#REF!</definedName>
    <definedName name="F_25_240">#REF!</definedName>
    <definedName name="F_25_270" localSheetId="3">#REF!</definedName>
    <definedName name="F_25_270" localSheetId="5">#REF!</definedName>
    <definedName name="F_25_270" localSheetId="4">#REF!</definedName>
    <definedName name="F_25_270">#REF!</definedName>
    <definedName name="F_25_30" localSheetId="3">#REF!</definedName>
    <definedName name="F_25_30" localSheetId="5">#REF!</definedName>
    <definedName name="F_25_30" localSheetId="4">#REF!</definedName>
    <definedName name="F_25_30">#REF!</definedName>
    <definedName name="F_25_300" localSheetId="3">#REF!</definedName>
    <definedName name="F_25_300" localSheetId="5">#REF!</definedName>
    <definedName name="F_25_300" localSheetId="4">#REF!</definedName>
    <definedName name="F_25_300">#REF!</definedName>
    <definedName name="F_25_330" localSheetId="3">#REF!</definedName>
    <definedName name="F_25_330" localSheetId="5">#REF!</definedName>
    <definedName name="F_25_330" localSheetId="4">#REF!</definedName>
    <definedName name="F_25_330">#REF!</definedName>
    <definedName name="F_25_360" localSheetId="3">#REF!</definedName>
    <definedName name="F_25_360" localSheetId="5">#REF!</definedName>
    <definedName name="F_25_360" localSheetId="4">#REF!</definedName>
    <definedName name="F_25_360">#REF!</definedName>
    <definedName name="F_25_390" localSheetId="3">#REF!</definedName>
    <definedName name="F_25_390" localSheetId="5">#REF!</definedName>
    <definedName name="F_25_390" localSheetId="4">#REF!</definedName>
    <definedName name="F_25_390">#REF!</definedName>
    <definedName name="F_25_420" localSheetId="3">#REF!</definedName>
    <definedName name="F_25_420" localSheetId="5">#REF!</definedName>
    <definedName name="F_25_420" localSheetId="4">#REF!</definedName>
    <definedName name="F_25_420">#REF!</definedName>
    <definedName name="F_25_450" localSheetId="3">#REF!</definedName>
    <definedName name="F_25_450" localSheetId="5">#REF!</definedName>
    <definedName name="F_25_450" localSheetId="4">#REF!</definedName>
    <definedName name="F_25_450">#REF!</definedName>
    <definedName name="F_25_480" localSheetId="3">#REF!</definedName>
    <definedName name="F_25_480" localSheetId="5">#REF!</definedName>
    <definedName name="F_25_480" localSheetId="4">#REF!</definedName>
    <definedName name="F_25_480">#REF!</definedName>
    <definedName name="F_25_510" localSheetId="3">#REF!</definedName>
    <definedName name="F_25_510" localSheetId="5">#REF!</definedName>
    <definedName name="F_25_510" localSheetId="4">#REF!</definedName>
    <definedName name="F_25_510">#REF!</definedName>
    <definedName name="F_25_540" localSheetId="3">#REF!</definedName>
    <definedName name="F_25_540" localSheetId="5">#REF!</definedName>
    <definedName name="F_25_540" localSheetId="4">#REF!</definedName>
    <definedName name="F_25_540">#REF!</definedName>
    <definedName name="F_25_570" localSheetId="3">#REF!</definedName>
    <definedName name="F_25_570" localSheetId="5">#REF!</definedName>
    <definedName name="F_25_570" localSheetId="4">#REF!</definedName>
    <definedName name="F_25_570">#REF!</definedName>
    <definedName name="F_25_60" localSheetId="3">#REF!</definedName>
    <definedName name="F_25_60" localSheetId="5">#REF!</definedName>
    <definedName name="F_25_60" localSheetId="4">#REF!</definedName>
    <definedName name="F_25_60">#REF!</definedName>
    <definedName name="F_25_600" localSheetId="3">#REF!</definedName>
    <definedName name="F_25_600" localSheetId="5">#REF!</definedName>
    <definedName name="F_25_600" localSheetId="4">#REF!</definedName>
    <definedName name="F_25_600">#REF!</definedName>
    <definedName name="F_25_630" localSheetId="3">#REF!</definedName>
    <definedName name="F_25_630" localSheetId="5">#REF!</definedName>
    <definedName name="F_25_630" localSheetId="4">#REF!</definedName>
    <definedName name="F_25_630">#REF!</definedName>
    <definedName name="F_25_660" localSheetId="3">#REF!</definedName>
    <definedName name="F_25_660" localSheetId="5">#REF!</definedName>
    <definedName name="F_25_660" localSheetId="4">#REF!</definedName>
    <definedName name="F_25_660">#REF!</definedName>
    <definedName name="F_25_690" localSheetId="3">#REF!</definedName>
    <definedName name="F_25_690" localSheetId="5">#REF!</definedName>
    <definedName name="F_25_690" localSheetId="4">#REF!</definedName>
    <definedName name="F_25_690">#REF!</definedName>
    <definedName name="F_25_720" localSheetId="3">#REF!</definedName>
    <definedName name="F_25_720" localSheetId="5">#REF!</definedName>
    <definedName name="F_25_720" localSheetId="4">#REF!</definedName>
    <definedName name="F_25_720">#REF!</definedName>
    <definedName name="F_25_90" localSheetId="3">#REF!</definedName>
    <definedName name="F_25_90" localSheetId="5">#REF!</definedName>
    <definedName name="F_25_90" localSheetId="4">#REF!</definedName>
    <definedName name="F_25_90">#REF!</definedName>
    <definedName name="F_26_120" localSheetId="3">#REF!</definedName>
    <definedName name="F_26_120" localSheetId="5">#REF!</definedName>
    <definedName name="F_26_120" localSheetId="4">#REF!</definedName>
    <definedName name="F_26_120">#REF!</definedName>
    <definedName name="F_26_150" localSheetId="3">#REF!</definedName>
    <definedName name="F_26_150" localSheetId="5">#REF!</definedName>
    <definedName name="F_26_150" localSheetId="4">#REF!</definedName>
    <definedName name="F_26_150">#REF!</definedName>
    <definedName name="F_26_180" localSheetId="3">#REF!</definedName>
    <definedName name="F_26_180" localSheetId="5">#REF!</definedName>
    <definedName name="F_26_180" localSheetId="4">#REF!</definedName>
    <definedName name="F_26_180">#REF!</definedName>
    <definedName name="F_26_210" localSheetId="3">#REF!</definedName>
    <definedName name="F_26_210" localSheetId="5">#REF!</definedName>
    <definedName name="F_26_210" localSheetId="4">#REF!</definedName>
    <definedName name="F_26_210">#REF!</definedName>
    <definedName name="F_26_240" localSheetId="3">#REF!</definedName>
    <definedName name="F_26_240" localSheetId="5">#REF!</definedName>
    <definedName name="F_26_240" localSheetId="4">#REF!</definedName>
    <definedName name="F_26_240">#REF!</definedName>
    <definedName name="F_26_270" localSheetId="3">#REF!</definedName>
    <definedName name="F_26_270" localSheetId="5">#REF!</definedName>
    <definedName name="F_26_270" localSheetId="4">#REF!</definedName>
    <definedName name="F_26_270">#REF!</definedName>
    <definedName name="F_26_30" localSheetId="3">#REF!</definedName>
    <definedName name="F_26_30" localSheetId="5">#REF!</definedName>
    <definedName name="F_26_30" localSheetId="4">#REF!</definedName>
    <definedName name="F_26_30">#REF!</definedName>
    <definedName name="F_26_300" localSheetId="3">#REF!</definedName>
    <definedName name="F_26_300" localSheetId="5">#REF!</definedName>
    <definedName name="F_26_300" localSheetId="4">#REF!</definedName>
    <definedName name="F_26_300">#REF!</definedName>
    <definedName name="F_26_330" localSheetId="3">#REF!</definedName>
    <definedName name="F_26_330" localSheetId="5">#REF!</definedName>
    <definedName name="F_26_330" localSheetId="4">#REF!</definedName>
    <definedName name="F_26_330">#REF!</definedName>
    <definedName name="F_26_360" localSheetId="3">#REF!</definedName>
    <definedName name="F_26_360" localSheetId="5">#REF!</definedName>
    <definedName name="F_26_360" localSheetId="4">#REF!</definedName>
    <definedName name="F_26_360">#REF!</definedName>
    <definedName name="F_26_390" localSheetId="3">#REF!</definedName>
    <definedName name="F_26_390" localSheetId="5">#REF!</definedName>
    <definedName name="F_26_390" localSheetId="4">#REF!</definedName>
    <definedName name="F_26_390">#REF!</definedName>
    <definedName name="F_26_420" localSheetId="3">#REF!</definedName>
    <definedName name="F_26_420" localSheetId="5">#REF!</definedName>
    <definedName name="F_26_420" localSheetId="4">#REF!</definedName>
    <definedName name="F_26_420">#REF!</definedName>
    <definedName name="F_26_450" localSheetId="3">#REF!</definedName>
    <definedName name="F_26_450" localSheetId="5">#REF!</definedName>
    <definedName name="F_26_450" localSheetId="4">#REF!</definedName>
    <definedName name="F_26_450">#REF!</definedName>
    <definedName name="F_26_480" localSheetId="3">#REF!</definedName>
    <definedName name="F_26_480" localSheetId="5">#REF!</definedName>
    <definedName name="F_26_480" localSheetId="4">#REF!</definedName>
    <definedName name="F_26_480">#REF!</definedName>
    <definedName name="F_26_510" localSheetId="3">#REF!</definedName>
    <definedName name="F_26_510" localSheetId="5">#REF!</definedName>
    <definedName name="F_26_510" localSheetId="4">#REF!</definedName>
    <definedName name="F_26_510">#REF!</definedName>
    <definedName name="F_26_540" localSheetId="3">#REF!</definedName>
    <definedName name="F_26_540" localSheetId="5">#REF!</definedName>
    <definedName name="F_26_540" localSheetId="4">#REF!</definedName>
    <definedName name="F_26_540">#REF!</definedName>
    <definedName name="F_26_570" localSheetId="3">#REF!</definedName>
    <definedName name="F_26_570" localSheetId="5">#REF!</definedName>
    <definedName name="F_26_570" localSheetId="4">#REF!</definedName>
    <definedName name="F_26_570">#REF!</definedName>
    <definedName name="F_26_60" localSheetId="3">#REF!</definedName>
    <definedName name="F_26_60" localSheetId="5">#REF!</definedName>
    <definedName name="F_26_60" localSheetId="4">#REF!</definedName>
    <definedName name="F_26_60">#REF!</definedName>
    <definedName name="F_26_600" localSheetId="3">#REF!</definedName>
    <definedName name="F_26_600" localSheetId="5">#REF!</definedName>
    <definedName name="F_26_600" localSheetId="4">#REF!</definedName>
    <definedName name="F_26_600">#REF!</definedName>
    <definedName name="F_26_630" localSheetId="3">#REF!</definedName>
    <definedName name="F_26_630" localSheetId="5">#REF!</definedName>
    <definedName name="F_26_630" localSheetId="4">#REF!</definedName>
    <definedName name="F_26_630">#REF!</definedName>
    <definedName name="F_26_660" localSheetId="3">#REF!</definedName>
    <definedName name="F_26_660" localSheetId="5">#REF!</definedName>
    <definedName name="F_26_660" localSheetId="4">#REF!</definedName>
    <definedName name="F_26_660">#REF!</definedName>
    <definedName name="F_26_690" localSheetId="3">#REF!</definedName>
    <definedName name="F_26_690" localSheetId="5">#REF!</definedName>
    <definedName name="F_26_690" localSheetId="4">#REF!</definedName>
    <definedName name="F_26_690">#REF!</definedName>
    <definedName name="F_26_720" localSheetId="3">#REF!</definedName>
    <definedName name="F_26_720" localSheetId="5">#REF!</definedName>
    <definedName name="F_26_720" localSheetId="4">#REF!</definedName>
    <definedName name="F_26_720">#REF!</definedName>
    <definedName name="F_26_90" localSheetId="3">#REF!</definedName>
    <definedName name="F_26_90" localSheetId="5">#REF!</definedName>
    <definedName name="F_26_90" localSheetId="4">#REF!</definedName>
    <definedName name="F_26_90">#REF!</definedName>
    <definedName name="F_27_120" localSheetId="3">#REF!</definedName>
    <definedName name="F_27_120" localSheetId="5">#REF!</definedName>
    <definedName name="F_27_120" localSheetId="4">#REF!</definedName>
    <definedName name="F_27_120">#REF!</definedName>
    <definedName name="F_27_150" localSheetId="3">#REF!</definedName>
    <definedName name="F_27_150" localSheetId="5">#REF!</definedName>
    <definedName name="F_27_150" localSheetId="4">#REF!</definedName>
    <definedName name="F_27_150">#REF!</definedName>
    <definedName name="F_27_180" localSheetId="3">#REF!</definedName>
    <definedName name="F_27_180" localSheetId="5">#REF!</definedName>
    <definedName name="F_27_180" localSheetId="4">#REF!</definedName>
    <definedName name="F_27_180">#REF!</definedName>
    <definedName name="F_27_210" localSheetId="3">#REF!</definedName>
    <definedName name="F_27_210" localSheetId="5">#REF!</definedName>
    <definedName name="F_27_210" localSheetId="4">#REF!</definedName>
    <definedName name="F_27_210">#REF!</definedName>
    <definedName name="F_27_240" localSheetId="3">#REF!</definedName>
    <definedName name="F_27_240" localSheetId="5">#REF!</definedName>
    <definedName name="F_27_240" localSheetId="4">#REF!</definedName>
    <definedName name="F_27_240">#REF!</definedName>
    <definedName name="F_27_270" localSheetId="3">#REF!</definedName>
    <definedName name="F_27_270" localSheetId="5">#REF!</definedName>
    <definedName name="F_27_270" localSheetId="4">#REF!</definedName>
    <definedName name="F_27_270">#REF!</definedName>
    <definedName name="F_27_30" localSheetId="3">#REF!</definedName>
    <definedName name="F_27_30" localSheetId="5">#REF!</definedName>
    <definedName name="F_27_30" localSheetId="4">#REF!</definedName>
    <definedName name="F_27_30">#REF!</definedName>
    <definedName name="F_27_300" localSheetId="3">#REF!</definedName>
    <definedName name="F_27_300" localSheetId="5">#REF!</definedName>
    <definedName name="F_27_300" localSheetId="4">#REF!</definedName>
    <definedName name="F_27_300">#REF!</definedName>
    <definedName name="F_27_330" localSheetId="3">#REF!</definedName>
    <definedName name="F_27_330" localSheetId="5">#REF!</definedName>
    <definedName name="F_27_330" localSheetId="4">#REF!</definedName>
    <definedName name="F_27_330">#REF!</definedName>
    <definedName name="F_27_360" localSheetId="3">#REF!</definedName>
    <definedName name="F_27_360" localSheetId="5">#REF!</definedName>
    <definedName name="F_27_360" localSheetId="4">#REF!</definedName>
    <definedName name="F_27_360">#REF!</definedName>
    <definedName name="F_27_390" localSheetId="3">#REF!</definedName>
    <definedName name="F_27_390" localSheetId="5">#REF!</definedName>
    <definedName name="F_27_390" localSheetId="4">#REF!</definedName>
    <definedName name="F_27_390">#REF!</definedName>
    <definedName name="F_27_420" localSheetId="3">#REF!</definedName>
    <definedName name="F_27_420" localSheetId="5">#REF!</definedName>
    <definedName name="F_27_420" localSheetId="4">#REF!</definedName>
    <definedName name="F_27_420">#REF!</definedName>
    <definedName name="F_27_450" localSheetId="3">#REF!</definedName>
    <definedName name="F_27_450" localSheetId="5">#REF!</definedName>
    <definedName name="F_27_450" localSheetId="4">#REF!</definedName>
    <definedName name="F_27_450">#REF!</definedName>
    <definedName name="F_27_480" localSheetId="3">#REF!</definedName>
    <definedName name="F_27_480" localSheetId="5">#REF!</definedName>
    <definedName name="F_27_480" localSheetId="4">#REF!</definedName>
    <definedName name="F_27_480">#REF!</definedName>
    <definedName name="F_27_510" localSheetId="3">#REF!</definedName>
    <definedName name="F_27_510" localSheetId="5">#REF!</definedName>
    <definedName name="F_27_510" localSheetId="4">#REF!</definedName>
    <definedName name="F_27_510">#REF!</definedName>
    <definedName name="F_27_540" localSheetId="3">#REF!</definedName>
    <definedName name="F_27_540" localSheetId="5">#REF!</definedName>
    <definedName name="F_27_540" localSheetId="4">#REF!</definedName>
    <definedName name="F_27_540">#REF!</definedName>
    <definedName name="F_27_570" localSheetId="3">#REF!</definedName>
    <definedName name="F_27_570" localSheetId="5">#REF!</definedName>
    <definedName name="F_27_570" localSheetId="4">#REF!</definedName>
    <definedName name="F_27_570">#REF!</definedName>
    <definedName name="F_27_60" localSheetId="3">#REF!</definedName>
    <definedName name="F_27_60" localSheetId="5">#REF!</definedName>
    <definedName name="F_27_60" localSheetId="4">#REF!</definedName>
    <definedName name="F_27_60">#REF!</definedName>
    <definedName name="F_27_600" localSheetId="3">#REF!</definedName>
    <definedName name="F_27_600" localSheetId="5">#REF!</definedName>
    <definedName name="F_27_600" localSheetId="4">#REF!</definedName>
    <definedName name="F_27_600">#REF!</definedName>
    <definedName name="F_27_630" localSheetId="3">#REF!</definedName>
    <definedName name="F_27_630" localSheetId="5">#REF!</definedName>
    <definedName name="F_27_630" localSheetId="4">#REF!</definedName>
    <definedName name="F_27_630">#REF!</definedName>
    <definedName name="F_27_660" localSheetId="3">#REF!</definedName>
    <definedName name="F_27_660" localSheetId="5">#REF!</definedName>
    <definedName name="F_27_660" localSheetId="4">#REF!</definedName>
    <definedName name="F_27_660">#REF!</definedName>
    <definedName name="F_27_690" localSheetId="3">#REF!</definedName>
    <definedName name="F_27_690" localSheetId="5">#REF!</definedName>
    <definedName name="F_27_690" localSheetId="4">#REF!</definedName>
    <definedName name="F_27_690">#REF!</definedName>
    <definedName name="F_27_720" localSheetId="3">#REF!</definedName>
    <definedName name="F_27_720" localSheetId="5">#REF!</definedName>
    <definedName name="F_27_720" localSheetId="4">#REF!</definedName>
    <definedName name="F_27_720">#REF!</definedName>
    <definedName name="F_27_90" localSheetId="3">#REF!</definedName>
    <definedName name="F_27_90" localSheetId="5">#REF!</definedName>
    <definedName name="F_27_90" localSheetId="4">#REF!</definedName>
    <definedName name="F_27_90">#REF!</definedName>
    <definedName name="F_28_120" localSheetId="3">#REF!</definedName>
    <definedName name="F_28_120" localSheetId="5">#REF!</definedName>
    <definedName name="F_28_120" localSheetId="4">#REF!</definedName>
    <definedName name="F_28_120">#REF!</definedName>
    <definedName name="F_28_150" localSheetId="3">#REF!</definedName>
    <definedName name="F_28_150" localSheetId="5">#REF!</definedName>
    <definedName name="F_28_150" localSheetId="4">#REF!</definedName>
    <definedName name="F_28_150">#REF!</definedName>
    <definedName name="F_28_180" localSheetId="3">#REF!</definedName>
    <definedName name="F_28_180" localSheetId="5">#REF!</definedName>
    <definedName name="F_28_180" localSheetId="4">#REF!</definedName>
    <definedName name="F_28_180">#REF!</definedName>
    <definedName name="F_28_210" localSheetId="3">#REF!</definedName>
    <definedName name="F_28_210" localSheetId="5">#REF!</definedName>
    <definedName name="F_28_210" localSheetId="4">#REF!</definedName>
    <definedName name="F_28_210">#REF!</definedName>
    <definedName name="F_28_240" localSheetId="3">#REF!</definedName>
    <definedName name="F_28_240" localSheetId="5">#REF!</definedName>
    <definedName name="F_28_240" localSheetId="4">#REF!</definedName>
    <definedName name="F_28_240">#REF!</definedName>
    <definedName name="F_28_270" localSheetId="3">#REF!</definedName>
    <definedName name="F_28_270" localSheetId="5">#REF!</definedName>
    <definedName name="F_28_270" localSheetId="4">#REF!</definedName>
    <definedName name="F_28_270">#REF!</definedName>
    <definedName name="F_28_30" localSheetId="3">#REF!</definedName>
    <definedName name="F_28_30" localSheetId="5">#REF!</definedName>
    <definedName name="F_28_30" localSheetId="4">#REF!</definedName>
    <definedName name="F_28_30">#REF!</definedName>
    <definedName name="F_28_300" localSheetId="3">#REF!</definedName>
    <definedName name="F_28_300" localSheetId="5">#REF!</definedName>
    <definedName name="F_28_300" localSheetId="4">#REF!</definedName>
    <definedName name="F_28_300">#REF!</definedName>
    <definedName name="F_28_330" localSheetId="3">#REF!</definedName>
    <definedName name="F_28_330" localSheetId="5">#REF!</definedName>
    <definedName name="F_28_330" localSheetId="4">#REF!</definedName>
    <definedName name="F_28_330">#REF!</definedName>
    <definedName name="F_28_360" localSheetId="3">#REF!</definedName>
    <definedName name="F_28_360" localSheetId="5">#REF!</definedName>
    <definedName name="F_28_360" localSheetId="4">#REF!</definedName>
    <definedName name="F_28_360">#REF!</definedName>
    <definedName name="F_28_390" localSheetId="3">#REF!</definedName>
    <definedName name="F_28_390" localSheetId="5">#REF!</definedName>
    <definedName name="F_28_390" localSheetId="4">#REF!</definedName>
    <definedName name="F_28_390">#REF!</definedName>
    <definedName name="F_28_420" localSheetId="3">#REF!</definedName>
    <definedName name="F_28_420" localSheetId="5">#REF!</definedName>
    <definedName name="F_28_420" localSheetId="4">#REF!</definedName>
    <definedName name="F_28_420">#REF!</definedName>
    <definedName name="F_28_450" localSheetId="3">#REF!</definedName>
    <definedName name="F_28_450" localSheetId="5">#REF!</definedName>
    <definedName name="F_28_450" localSheetId="4">#REF!</definedName>
    <definedName name="F_28_450">#REF!</definedName>
    <definedName name="F_28_480" localSheetId="3">#REF!</definedName>
    <definedName name="F_28_480" localSheetId="5">#REF!</definedName>
    <definedName name="F_28_480" localSheetId="4">#REF!</definedName>
    <definedName name="F_28_480">#REF!</definedName>
    <definedName name="F_28_510" localSheetId="3">#REF!</definedName>
    <definedName name="F_28_510" localSheetId="5">#REF!</definedName>
    <definedName name="F_28_510" localSheetId="4">#REF!</definedName>
    <definedName name="F_28_510">#REF!</definedName>
    <definedName name="F_28_540" localSheetId="3">#REF!</definedName>
    <definedName name="F_28_540" localSheetId="5">#REF!</definedName>
    <definedName name="F_28_540" localSheetId="4">#REF!</definedName>
    <definedName name="F_28_540">#REF!</definedName>
    <definedName name="F_28_570" localSheetId="3">#REF!</definedName>
    <definedName name="F_28_570" localSheetId="5">#REF!</definedName>
    <definedName name="F_28_570" localSheetId="4">#REF!</definedName>
    <definedName name="F_28_570">#REF!</definedName>
    <definedName name="F_28_60" localSheetId="3">#REF!</definedName>
    <definedName name="F_28_60" localSheetId="5">#REF!</definedName>
    <definedName name="F_28_60" localSheetId="4">#REF!</definedName>
    <definedName name="F_28_60">#REF!</definedName>
    <definedName name="F_28_600" localSheetId="3">#REF!</definedName>
    <definedName name="F_28_600" localSheetId="5">#REF!</definedName>
    <definedName name="F_28_600" localSheetId="4">#REF!</definedName>
    <definedName name="F_28_600">#REF!</definedName>
    <definedName name="F_28_630" localSheetId="3">#REF!</definedName>
    <definedName name="F_28_630" localSheetId="5">#REF!</definedName>
    <definedName name="F_28_630" localSheetId="4">#REF!</definedName>
    <definedName name="F_28_630">#REF!</definedName>
    <definedName name="F_28_660" localSheetId="3">#REF!</definedName>
    <definedName name="F_28_660" localSheetId="5">#REF!</definedName>
    <definedName name="F_28_660" localSheetId="4">#REF!</definedName>
    <definedName name="F_28_660">#REF!</definedName>
    <definedName name="F_28_690" localSheetId="3">#REF!</definedName>
    <definedName name="F_28_690" localSheetId="5">#REF!</definedName>
    <definedName name="F_28_690" localSheetId="4">#REF!</definedName>
    <definedName name="F_28_690">#REF!</definedName>
    <definedName name="F_28_720" localSheetId="3">#REF!</definedName>
    <definedName name="F_28_720" localSheetId="5">#REF!</definedName>
    <definedName name="F_28_720" localSheetId="4">#REF!</definedName>
    <definedName name="F_28_720">#REF!</definedName>
    <definedName name="F_28_90" localSheetId="3">#REF!</definedName>
    <definedName name="F_28_90" localSheetId="5">#REF!</definedName>
    <definedName name="F_28_90" localSheetId="4">#REF!</definedName>
    <definedName name="F_28_90">#REF!</definedName>
    <definedName name="F_29_120" localSheetId="3">#REF!</definedName>
    <definedName name="F_29_120" localSheetId="5">#REF!</definedName>
    <definedName name="F_29_120" localSheetId="4">#REF!</definedName>
    <definedName name="F_29_120">#REF!</definedName>
    <definedName name="F_29_150" localSheetId="3">#REF!</definedName>
    <definedName name="F_29_150" localSheetId="5">#REF!</definedName>
    <definedName name="F_29_150" localSheetId="4">#REF!</definedName>
    <definedName name="F_29_150">#REF!</definedName>
    <definedName name="F_29_180" localSheetId="3">#REF!</definedName>
    <definedName name="F_29_180" localSheetId="5">#REF!</definedName>
    <definedName name="F_29_180" localSheetId="4">#REF!</definedName>
    <definedName name="F_29_180">#REF!</definedName>
    <definedName name="F_29_210" localSheetId="3">#REF!</definedName>
    <definedName name="F_29_210" localSheetId="5">#REF!</definedName>
    <definedName name="F_29_210" localSheetId="4">#REF!</definedName>
    <definedName name="F_29_210">#REF!</definedName>
    <definedName name="F_29_240" localSheetId="3">#REF!</definedName>
    <definedName name="F_29_240" localSheetId="5">#REF!</definedName>
    <definedName name="F_29_240" localSheetId="4">#REF!</definedName>
    <definedName name="F_29_240">#REF!</definedName>
    <definedName name="F_29_270" localSheetId="3">#REF!</definedName>
    <definedName name="F_29_270" localSheetId="5">#REF!</definedName>
    <definedName name="F_29_270" localSheetId="4">#REF!</definedName>
    <definedName name="F_29_270">#REF!</definedName>
    <definedName name="F_29_30" localSheetId="3">#REF!</definedName>
    <definedName name="F_29_30" localSheetId="5">#REF!</definedName>
    <definedName name="F_29_30" localSheetId="4">#REF!</definedName>
    <definedName name="F_29_30">#REF!</definedName>
    <definedName name="F_29_300" localSheetId="3">#REF!</definedName>
    <definedName name="F_29_300" localSheetId="5">#REF!</definedName>
    <definedName name="F_29_300" localSheetId="4">#REF!</definedName>
    <definedName name="F_29_300">#REF!</definedName>
    <definedName name="F_29_330" localSheetId="3">#REF!</definedName>
    <definedName name="F_29_330" localSheetId="5">#REF!</definedName>
    <definedName name="F_29_330" localSheetId="4">#REF!</definedName>
    <definedName name="F_29_330">#REF!</definedName>
    <definedName name="F_29_360" localSheetId="3">#REF!</definedName>
    <definedName name="F_29_360" localSheetId="5">#REF!</definedName>
    <definedName name="F_29_360" localSheetId="4">#REF!</definedName>
    <definedName name="F_29_360">#REF!</definedName>
    <definedName name="F_29_390" localSheetId="3">#REF!</definedName>
    <definedName name="F_29_390" localSheetId="5">#REF!</definedName>
    <definedName name="F_29_390" localSheetId="4">#REF!</definedName>
    <definedName name="F_29_390">#REF!</definedName>
    <definedName name="F_29_420" localSheetId="3">#REF!</definedName>
    <definedName name="F_29_420" localSheetId="5">#REF!</definedName>
    <definedName name="F_29_420" localSheetId="4">#REF!</definedName>
    <definedName name="F_29_420">#REF!</definedName>
    <definedName name="F_29_450" localSheetId="3">#REF!</definedName>
    <definedName name="F_29_450" localSheetId="5">#REF!</definedName>
    <definedName name="F_29_450" localSheetId="4">#REF!</definedName>
    <definedName name="F_29_450">#REF!</definedName>
    <definedName name="F_29_480" localSheetId="3">#REF!</definedName>
    <definedName name="F_29_480" localSheetId="5">#REF!</definedName>
    <definedName name="F_29_480" localSheetId="4">#REF!</definedName>
    <definedName name="F_29_480">#REF!</definedName>
    <definedName name="F_29_510" localSheetId="3">#REF!</definedName>
    <definedName name="F_29_510" localSheetId="5">#REF!</definedName>
    <definedName name="F_29_510" localSheetId="4">#REF!</definedName>
    <definedName name="F_29_510">#REF!</definedName>
    <definedName name="F_29_540" localSheetId="3">#REF!</definedName>
    <definedName name="F_29_540" localSheetId="5">#REF!</definedName>
    <definedName name="F_29_540" localSheetId="4">#REF!</definedName>
    <definedName name="F_29_540">#REF!</definedName>
    <definedName name="F_29_570" localSheetId="3">#REF!</definedName>
    <definedName name="F_29_570" localSheetId="5">#REF!</definedName>
    <definedName name="F_29_570" localSheetId="4">#REF!</definedName>
    <definedName name="F_29_570">#REF!</definedName>
    <definedName name="F_29_60" localSheetId="3">#REF!</definedName>
    <definedName name="F_29_60" localSheetId="5">#REF!</definedName>
    <definedName name="F_29_60" localSheetId="4">#REF!</definedName>
    <definedName name="F_29_60">#REF!</definedName>
    <definedName name="F_29_600" localSheetId="3">#REF!</definedName>
    <definedName name="F_29_600" localSheetId="5">#REF!</definedName>
    <definedName name="F_29_600" localSheetId="4">#REF!</definedName>
    <definedName name="F_29_600">#REF!</definedName>
    <definedName name="F_29_630" localSheetId="3">#REF!</definedName>
    <definedName name="F_29_630" localSheetId="5">#REF!</definedName>
    <definedName name="F_29_630" localSheetId="4">#REF!</definedName>
    <definedName name="F_29_630">#REF!</definedName>
    <definedName name="F_29_660" localSheetId="3">#REF!</definedName>
    <definedName name="F_29_660" localSheetId="5">#REF!</definedName>
    <definedName name="F_29_660" localSheetId="4">#REF!</definedName>
    <definedName name="F_29_660">#REF!</definedName>
    <definedName name="F_29_690" localSheetId="3">#REF!</definedName>
    <definedName name="F_29_690" localSheetId="5">#REF!</definedName>
    <definedName name="F_29_690" localSheetId="4">#REF!</definedName>
    <definedName name="F_29_690">#REF!</definedName>
    <definedName name="F_29_720" localSheetId="3">#REF!</definedName>
    <definedName name="F_29_720" localSheetId="5">#REF!</definedName>
    <definedName name="F_29_720" localSheetId="4">#REF!</definedName>
    <definedName name="F_29_720">#REF!</definedName>
    <definedName name="F_29_90" localSheetId="3">#REF!</definedName>
    <definedName name="F_29_90" localSheetId="5">#REF!</definedName>
    <definedName name="F_29_90" localSheetId="4">#REF!</definedName>
    <definedName name="F_29_90">#REF!</definedName>
    <definedName name="F_30_120" localSheetId="3">#REF!</definedName>
    <definedName name="F_30_120" localSheetId="5">#REF!</definedName>
    <definedName name="F_30_120" localSheetId="4">#REF!</definedName>
    <definedName name="F_30_120">#REF!</definedName>
    <definedName name="F_30_150" localSheetId="3">#REF!</definedName>
    <definedName name="F_30_150" localSheetId="5">#REF!</definedName>
    <definedName name="F_30_150" localSheetId="4">#REF!</definedName>
    <definedName name="F_30_150">#REF!</definedName>
    <definedName name="F_30_180" localSheetId="3">#REF!</definedName>
    <definedName name="F_30_180" localSheetId="5">#REF!</definedName>
    <definedName name="F_30_180" localSheetId="4">#REF!</definedName>
    <definedName name="F_30_180">#REF!</definedName>
    <definedName name="F_30_210" localSheetId="3">#REF!</definedName>
    <definedName name="F_30_210" localSheetId="5">#REF!</definedName>
    <definedName name="F_30_210" localSheetId="4">#REF!</definedName>
    <definedName name="F_30_210">#REF!</definedName>
    <definedName name="F_30_240" localSheetId="3">#REF!</definedName>
    <definedName name="F_30_240" localSheetId="5">#REF!</definedName>
    <definedName name="F_30_240" localSheetId="4">#REF!</definedName>
    <definedName name="F_30_240">#REF!</definedName>
    <definedName name="F_30_270" localSheetId="3">#REF!</definedName>
    <definedName name="F_30_270" localSheetId="5">#REF!</definedName>
    <definedName name="F_30_270" localSheetId="4">#REF!</definedName>
    <definedName name="F_30_270">#REF!</definedName>
    <definedName name="F_30_30" localSheetId="3">#REF!</definedName>
    <definedName name="F_30_30" localSheetId="5">#REF!</definedName>
    <definedName name="F_30_30" localSheetId="4">#REF!</definedName>
    <definedName name="F_30_30">#REF!</definedName>
    <definedName name="F_30_300" localSheetId="3">#REF!</definedName>
    <definedName name="F_30_300" localSheetId="5">#REF!</definedName>
    <definedName name="F_30_300" localSheetId="4">#REF!</definedName>
    <definedName name="F_30_300">#REF!</definedName>
    <definedName name="F_30_330" localSheetId="3">#REF!</definedName>
    <definedName name="F_30_330" localSheetId="5">#REF!</definedName>
    <definedName name="F_30_330" localSheetId="4">#REF!</definedName>
    <definedName name="F_30_330">#REF!</definedName>
    <definedName name="F_30_360" localSheetId="3">#REF!</definedName>
    <definedName name="F_30_360" localSheetId="5">#REF!</definedName>
    <definedName name="F_30_360" localSheetId="4">#REF!</definedName>
    <definedName name="F_30_360">#REF!</definedName>
    <definedName name="F_30_390" localSheetId="3">#REF!</definedName>
    <definedName name="F_30_390" localSheetId="5">#REF!</definedName>
    <definedName name="F_30_390" localSheetId="4">#REF!</definedName>
    <definedName name="F_30_390">#REF!</definedName>
    <definedName name="F_30_420" localSheetId="3">#REF!</definedName>
    <definedName name="F_30_420" localSheetId="5">#REF!</definedName>
    <definedName name="F_30_420" localSheetId="4">#REF!</definedName>
    <definedName name="F_30_420">#REF!</definedName>
    <definedName name="F_30_450" localSheetId="3">#REF!</definedName>
    <definedName name="F_30_450" localSheetId="5">#REF!</definedName>
    <definedName name="F_30_450" localSheetId="4">#REF!</definedName>
    <definedName name="F_30_450">#REF!</definedName>
    <definedName name="F_30_480" localSheetId="3">#REF!</definedName>
    <definedName name="F_30_480" localSheetId="5">#REF!</definedName>
    <definedName name="F_30_480" localSheetId="4">#REF!</definedName>
    <definedName name="F_30_480">#REF!</definedName>
    <definedName name="F_30_510" localSheetId="3">#REF!</definedName>
    <definedName name="F_30_510" localSheetId="5">#REF!</definedName>
    <definedName name="F_30_510" localSheetId="4">#REF!</definedName>
    <definedName name="F_30_510">#REF!</definedName>
    <definedName name="F_30_540" localSheetId="3">#REF!</definedName>
    <definedName name="F_30_540" localSheetId="5">#REF!</definedName>
    <definedName name="F_30_540" localSheetId="4">#REF!</definedName>
    <definedName name="F_30_540">#REF!</definedName>
    <definedName name="F_30_570" localSheetId="3">#REF!</definedName>
    <definedName name="F_30_570" localSheetId="5">#REF!</definedName>
    <definedName name="F_30_570" localSheetId="4">#REF!</definedName>
    <definedName name="F_30_570">#REF!</definedName>
    <definedName name="F_30_60" localSheetId="3">#REF!</definedName>
    <definedName name="F_30_60" localSheetId="5">#REF!</definedName>
    <definedName name="F_30_60" localSheetId="4">#REF!</definedName>
    <definedName name="F_30_60">#REF!</definedName>
    <definedName name="F_30_600" localSheetId="3">#REF!</definedName>
    <definedName name="F_30_600" localSheetId="5">#REF!</definedName>
    <definedName name="F_30_600" localSheetId="4">#REF!</definedName>
    <definedName name="F_30_600">#REF!</definedName>
    <definedName name="F_30_630" localSheetId="3">#REF!</definedName>
    <definedName name="F_30_630" localSheetId="5">#REF!</definedName>
    <definedName name="F_30_630" localSheetId="4">#REF!</definedName>
    <definedName name="F_30_630">#REF!</definedName>
    <definedName name="F_30_660" localSheetId="3">#REF!</definedName>
    <definedName name="F_30_660" localSheetId="5">#REF!</definedName>
    <definedName name="F_30_660" localSheetId="4">#REF!</definedName>
    <definedName name="F_30_660">#REF!</definedName>
    <definedName name="F_30_690" localSheetId="3">#REF!</definedName>
    <definedName name="F_30_690" localSheetId="5">#REF!</definedName>
    <definedName name="F_30_690" localSheetId="4">#REF!</definedName>
    <definedName name="F_30_690">#REF!</definedName>
    <definedName name="F_30_720" localSheetId="3">#REF!</definedName>
    <definedName name="F_30_720" localSheetId="5">#REF!</definedName>
    <definedName name="F_30_720" localSheetId="4">#REF!</definedName>
    <definedName name="F_30_720">#REF!</definedName>
    <definedName name="F_30_90" localSheetId="3">#REF!</definedName>
    <definedName name="F_30_90" localSheetId="5">#REF!</definedName>
    <definedName name="F_30_90" localSheetId="4">#REF!</definedName>
    <definedName name="F_30_90">#REF!</definedName>
    <definedName name="FATOR" localSheetId="3">#REF!</definedName>
    <definedName name="FATOR" localSheetId="5">#REF!</definedName>
    <definedName name="FATOR" localSheetId="4">#REF!</definedName>
    <definedName name="FATOR">#REF!</definedName>
    <definedName name="Print_Area_1" localSheetId="3">'Composição Reconstituição'!$A$1:$H$31</definedName>
    <definedName name="Print_Area_1" localSheetId="5">'Elaboração Plantas'!$A$1:$H$31</definedName>
    <definedName name="Print_Area_1" localSheetId="4">'Montagem dos registros'!$A$1:$H$31</definedName>
    <definedName name="Print_Area_1">#REF!</definedName>
    <definedName name="Print_Area_2">'COMPOSIÇÕES UNITARIAS'!$A$1:$J$56</definedName>
    <definedName name="Print_Area_3">'Enc Sociais'!$B$2:$H$42</definedName>
    <definedName name="Print_Area_4">ORÇAMENTO!$A$1:$H$25</definedName>
    <definedName name="Print_Area_5">'PO-I'!$A$1:$H$27</definedName>
    <definedName name="_xlnm.Print_Titles">'COMPOSIÇÕES UNITARIAS'!$B:$I,'COMPOSIÇÕES UNITARIAS'!$2:$5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1" i="6" l="1"/>
  <c r="G26" i="16" l="1"/>
  <c r="G26" i="15"/>
  <c r="G26" i="10"/>
  <c r="F20" i="5"/>
  <c r="B25" i="7" l="1"/>
  <c r="B24" i="7"/>
  <c r="E18" i="7"/>
  <c r="E19" i="7"/>
  <c r="E20" i="7"/>
  <c r="E21" i="7"/>
  <c r="E22" i="7"/>
  <c r="E23" i="7"/>
  <c r="E17" i="7"/>
  <c r="D18" i="7"/>
  <c r="D19" i="7"/>
  <c r="D20" i="7"/>
  <c r="D21" i="7"/>
  <c r="D22" i="7"/>
  <c r="D23" i="7"/>
  <c r="D17" i="7"/>
  <c r="C18" i="7"/>
  <c r="C19" i="7"/>
  <c r="C20" i="7"/>
  <c r="C21" i="7"/>
  <c r="C22" i="7"/>
  <c r="C23" i="7"/>
  <c r="C17" i="7"/>
  <c r="B18" i="7"/>
  <c r="B19" i="7"/>
  <c r="B20" i="7"/>
  <c r="B21" i="7"/>
  <c r="B22" i="7"/>
  <c r="B23" i="7"/>
  <c r="B17" i="7"/>
  <c r="C16" i="7"/>
  <c r="D16" i="7"/>
  <c r="E16" i="7"/>
  <c r="F16" i="7"/>
  <c r="G16" i="7"/>
  <c r="B16" i="7"/>
  <c r="B13" i="7"/>
  <c r="B11" i="7"/>
  <c r="B9" i="7"/>
  <c r="F27" i="16" l="1"/>
  <c r="F24" i="16"/>
  <c r="E24" i="16"/>
  <c r="G24" i="16" s="1"/>
  <c r="F23" i="16"/>
  <c r="G23" i="16" s="1"/>
  <c r="G25" i="16" s="1"/>
  <c r="F19" i="16"/>
  <c r="F17" i="16"/>
  <c r="G17" i="16" s="1"/>
  <c r="G16" i="16"/>
  <c r="F16" i="16"/>
  <c r="F15" i="16"/>
  <c r="G15" i="16" s="1"/>
  <c r="P13" i="16"/>
  <c r="O13" i="16"/>
  <c r="M13" i="16"/>
  <c r="F13" i="16"/>
  <c r="G13" i="16" s="1"/>
  <c r="M12" i="16"/>
  <c r="F12" i="16"/>
  <c r="G12" i="16" s="1"/>
  <c r="M11" i="16"/>
  <c r="F11" i="16"/>
  <c r="G11" i="16" s="1"/>
  <c r="I10" i="16"/>
  <c r="F10" i="16"/>
  <c r="G10" i="16" s="1"/>
  <c r="G18" i="16" l="1"/>
  <c r="G19" i="16" s="1"/>
  <c r="G20" i="16" s="1"/>
  <c r="F27" i="15"/>
  <c r="F24" i="15"/>
  <c r="E24" i="15"/>
  <c r="G24" i="15" s="1"/>
  <c r="F23" i="15"/>
  <c r="G23" i="15" s="1"/>
  <c r="F19" i="15"/>
  <c r="F17" i="15"/>
  <c r="G17" i="15" s="1"/>
  <c r="F16" i="15"/>
  <c r="G16" i="15" s="1"/>
  <c r="F15" i="15"/>
  <c r="G15" i="15" s="1"/>
  <c r="O13" i="15"/>
  <c r="P13" i="15" s="1"/>
  <c r="M13" i="15"/>
  <c r="F13" i="15"/>
  <c r="G13" i="15" s="1"/>
  <c r="M12" i="15"/>
  <c r="F12" i="15"/>
  <c r="G12" i="15" s="1"/>
  <c r="M11" i="15"/>
  <c r="F11" i="15"/>
  <c r="G11" i="15" s="1"/>
  <c r="I10" i="15"/>
  <c r="F10" i="15"/>
  <c r="G10" i="15" s="1"/>
  <c r="L65" i="6"/>
  <c r="F16" i="10"/>
  <c r="G16" i="10" s="1"/>
  <c r="E24" i="10"/>
  <c r="F17" i="10"/>
  <c r="G17" i="10" s="1"/>
  <c r="E19" i="5"/>
  <c r="E20" i="5" s="1"/>
  <c r="G25" i="15" l="1"/>
  <c r="G27" i="16"/>
  <c r="G29" i="16" s="1"/>
  <c r="F19" i="5" s="1"/>
  <c r="G18" i="15"/>
  <c r="G19" i="15" s="1"/>
  <c r="G20" i="15" s="1"/>
  <c r="G27" i="15" l="1"/>
  <c r="G29" i="15" s="1"/>
  <c r="F18" i="5" s="1"/>
  <c r="G20" i="5" l="1"/>
  <c r="G23" i="7" l="1"/>
  <c r="G22" i="7"/>
  <c r="F18" i="7"/>
  <c r="G17" i="7"/>
  <c r="G18" i="7" l="1"/>
  <c r="G24" i="7" s="1"/>
  <c r="F15" i="10" l="1"/>
  <c r="F13" i="10"/>
  <c r="F12" i="10"/>
  <c r="F11" i="10"/>
  <c r="F10" i="10"/>
  <c r="I10" i="10"/>
  <c r="F19" i="10"/>
  <c r="I80" i="6" l="1"/>
  <c r="G15" i="10" l="1"/>
  <c r="G10" i="10"/>
  <c r="F24" i="10"/>
  <c r="F23" i="10"/>
  <c r="H18" i="3" l="1"/>
  <c r="H28" i="3" s="1"/>
  <c r="H16" i="3"/>
  <c r="I41" i="3"/>
  <c r="G39" i="3"/>
  <c r="H39" i="3"/>
  <c r="I39" i="3"/>
  <c r="G35" i="3"/>
  <c r="H35" i="3"/>
  <c r="I35" i="3"/>
  <c r="G28" i="3"/>
  <c r="I28" i="3"/>
  <c r="I16" i="3"/>
  <c r="J41" i="3"/>
  <c r="J39" i="3"/>
  <c r="J35" i="3"/>
  <c r="J18" i="3"/>
  <c r="J28" i="3" s="1"/>
  <c r="J16" i="3"/>
  <c r="I69" i="6"/>
  <c r="I66" i="6"/>
  <c r="I67" i="6"/>
  <c r="I68" i="6"/>
  <c r="I70" i="6"/>
  <c r="I71" i="6"/>
  <c r="I65" i="6"/>
  <c r="I75" i="6"/>
  <c r="I76" i="6" s="1"/>
  <c r="I72" i="6" l="1"/>
  <c r="H41" i="3"/>
  <c r="E36" i="11" l="1"/>
  <c r="E35" i="11"/>
  <c r="E32" i="11"/>
  <c r="E18" i="11"/>
  <c r="E34" i="11" s="1"/>
  <c r="D12" i="11"/>
  <c r="E33" i="11" s="1"/>
  <c r="G24" i="10"/>
  <c r="G23" i="10"/>
  <c r="O13" i="10"/>
  <c r="P13" i="10" s="1"/>
  <c r="M13" i="10"/>
  <c r="G13" i="10" s="1"/>
  <c r="M12" i="10"/>
  <c r="G12" i="10" s="1"/>
  <c r="M11" i="10"/>
  <c r="G11" i="10" s="1"/>
  <c r="G18" i="10" s="1"/>
  <c r="G25" i="10" l="1"/>
  <c r="E26" i="11"/>
  <c r="E30" i="11" s="1"/>
  <c r="C83" i="6" s="1"/>
  <c r="C54" i="6" l="1"/>
  <c r="C29" i="6"/>
  <c r="F27" i="10"/>
  <c r="G19" i="10"/>
  <c r="G20" i="10" s="1"/>
  <c r="G16" i="3" l="1"/>
  <c r="G41" i="3" s="1"/>
  <c r="I50" i="6" l="1"/>
  <c r="I49" i="6"/>
  <c r="I45" i="6"/>
  <c r="I46" i="6" s="1"/>
  <c r="I41" i="6"/>
  <c r="I40" i="6"/>
  <c r="I36" i="6"/>
  <c r="I37" i="6" s="1"/>
  <c r="I25" i="6"/>
  <c r="I24" i="6"/>
  <c r="I20" i="6"/>
  <c r="I21" i="6" s="1"/>
  <c r="I16" i="6"/>
  <c r="I15" i="6"/>
  <c r="I11" i="6"/>
  <c r="I12" i="6" s="1"/>
  <c r="I17" i="6" l="1"/>
  <c r="I42" i="6"/>
  <c r="I51" i="6"/>
  <c r="I26" i="6"/>
  <c r="I52" i="6" l="1"/>
  <c r="I53" i="6" s="1"/>
  <c r="I54" i="6" s="1"/>
  <c r="I55" i="6" s="1"/>
  <c r="F21" i="5" s="1"/>
  <c r="G21" i="5" s="1"/>
  <c r="I27" i="6"/>
  <c r="I28" i="6" s="1"/>
  <c r="I29" i="6" s="1"/>
  <c r="I30" i="6" s="1"/>
  <c r="F15" i="5" s="1"/>
  <c r="G15" i="5" s="1"/>
  <c r="G18" i="5" l="1"/>
  <c r="G19" i="5"/>
  <c r="I62" i="6"/>
  <c r="I81" i="6" s="1"/>
  <c r="I82" i="6" s="1"/>
  <c r="I83" i="6" s="1"/>
  <c r="I84" i="6" s="1"/>
  <c r="I85" i="6" l="1"/>
  <c r="F16" i="5" s="1"/>
  <c r="G16" i="5" s="1"/>
  <c r="G27" i="10"/>
  <c r="G29" i="10" s="1"/>
  <c r="F17" i="5" s="1"/>
  <c r="G17" i="5" s="1"/>
  <c r="G22" i="5" l="1"/>
  <c r="S22" i="5" s="1"/>
  <c r="J22" i="5" l="1"/>
  <c r="O17" i="5"/>
  <c r="G27" i="5"/>
  <c r="G28" i="5" s="1"/>
  <c r="K16" i="5"/>
  <c r="F27" i="5"/>
</calcChain>
</file>

<file path=xl/sharedStrings.xml><?xml version="1.0" encoding="utf-8"?>
<sst xmlns="http://schemas.openxmlformats.org/spreadsheetml/2006/main" count="479" uniqueCount="222">
  <si>
    <t>UNID.</t>
  </si>
  <si>
    <t>QUANT.</t>
  </si>
  <si>
    <t>CUSTOS UNITÁRIO (R$).</t>
  </si>
  <si>
    <t>CUSTO TOTAL (R$).</t>
  </si>
  <si>
    <t>1.1</t>
  </si>
  <si>
    <t>CAMPO</t>
  </si>
  <si>
    <t>1.1.1</t>
  </si>
  <si>
    <t>mês</t>
  </si>
  <si>
    <t>1.1.2</t>
  </si>
  <si>
    <t>Topógrafo</t>
  </si>
  <si>
    <t>1.1.3</t>
  </si>
  <si>
    <t>Aux. de topografia</t>
  </si>
  <si>
    <t>1.2</t>
  </si>
  <si>
    <t>ESCRITÓRIO</t>
  </si>
  <si>
    <t>1.2.1</t>
  </si>
  <si>
    <t>Cadista/Calculista</t>
  </si>
  <si>
    <t>SUB TOTAL:</t>
  </si>
  <si>
    <t>ENCARGOS SOCIAIS</t>
  </si>
  <si>
    <t>Total do Item 1:</t>
  </si>
  <si>
    <t>2.1</t>
  </si>
  <si>
    <t>Total do Item 2:</t>
  </si>
  <si>
    <t>3.1</t>
  </si>
  <si>
    <t>3.2</t>
  </si>
  <si>
    <t>un</t>
  </si>
  <si>
    <t>CODEVASF</t>
  </si>
  <si>
    <t>Aluguel de Sala para escritório</t>
  </si>
  <si>
    <t>Energia elétrica</t>
  </si>
  <si>
    <t>kwh</t>
  </si>
  <si>
    <t>Material de consumo desenho e escritório</t>
  </si>
  <si>
    <t>BDI</t>
  </si>
  <si>
    <t>Item</t>
  </si>
  <si>
    <t>Descrição dos Serviços</t>
  </si>
  <si>
    <t>%</t>
  </si>
  <si>
    <t>ISS</t>
  </si>
  <si>
    <t>PIS</t>
  </si>
  <si>
    <t>Cofins</t>
  </si>
  <si>
    <t>A2</t>
  </si>
  <si>
    <t>INSS</t>
  </si>
  <si>
    <t>A3</t>
  </si>
  <si>
    <t>FGTS</t>
  </si>
  <si>
    <t>A4</t>
  </si>
  <si>
    <t>A5</t>
  </si>
  <si>
    <t>Salário Educação</t>
  </si>
  <si>
    <t>A6</t>
  </si>
  <si>
    <t>A7</t>
  </si>
  <si>
    <t>A8</t>
  </si>
  <si>
    <t>A9</t>
  </si>
  <si>
    <t>SUBTOTAL DE "A"</t>
  </si>
  <si>
    <t>B1</t>
  </si>
  <si>
    <t>13º Salário</t>
  </si>
  <si>
    <t>SUBTOTAL DE  "B"</t>
  </si>
  <si>
    <t>C1</t>
  </si>
  <si>
    <t>C2</t>
  </si>
  <si>
    <t>C3</t>
  </si>
  <si>
    <t>SUBTOTAL DE "C"</t>
  </si>
  <si>
    <t>D1</t>
  </si>
  <si>
    <t>D2</t>
  </si>
  <si>
    <t>SUBTOTAL DE "D"</t>
  </si>
  <si>
    <t>TOTAIS DE ENCARGOS SOCIAIS</t>
  </si>
  <si>
    <t>A1</t>
  </si>
  <si>
    <t>B2</t>
  </si>
  <si>
    <t>Unidade</t>
  </si>
  <si>
    <t>Quant.</t>
  </si>
  <si>
    <t>Valor Unitário</t>
  </si>
  <si>
    <t>Valor Total</t>
  </si>
  <si>
    <t>TOTAL GERAL R$</t>
  </si>
  <si>
    <t>01.03-A</t>
  </si>
  <si>
    <t>COMPOSIÇÃO DE PREÇO UNITÁRIO</t>
  </si>
  <si>
    <t>OBRA: APOIO A FISCALIZAÇÃO DE OBRAS DA 3º SUPERINTENDENCIA REGIONAL.</t>
  </si>
  <si>
    <t>SERVIÇO :Mobilização de equipamentos, materiais e pessoal.</t>
  </si>
  <si>
    <t>UNIDADE:</t>
  </si>
  <si>
    <t>unid.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</si>
  <si>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</si>
  <si>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</si>
  <si>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</si>
  <si>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</si>
  <si>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</si>
  <si>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</si>
  <si>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</si>
  <si>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</si>
  <si>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SUB-TOTAL</t>
  </si>
  <si>
    <t>MATERIAL</t>
  </si>
  <si>
    <t>P.UNIT.</t>
  </si>
  <si>
    <t>Passagem de ônibus da cidade de origem (Recife) para Petrolina.</t>
  </si>
  <si>
    <t>SERVIÇOS - COMPOSIÇÕES AUXILIARES</t>
  </si>
  <si>
    <t>MÃO DE OBRA</t>
  </si>
  <si>
    <t>PRODUÇÃO DA EQUIPE</t>
  </si>
  <si>
    <t>CUSTO</t>
  </si>
  <si>
    <t>TOTAL - R$</t>
  </si>
  <si>
    <t>BDI</t>
  </si>
  <si>
    <t>TOTAL DO SERVIÇO - R$</t>
  </si>
  <si>
    <t>01.04-A</t>
  </si>
  <si>
    <t>SERVIÇO : Desmobilização de equipamentos, materiais e pessoal.</t>
  </si>
  <si>
    <t>Passagem de ônibus de Petrolina para cidade de origem (Recife).</t>
  </si>
  <si>
    <t>PO - I (MODELO)</t>
  </si>
  <si>
    <t>PROGRESSO</t>
  </si>
  <si>
    <t>1.1.4</t>
  </si>
  <si>
    <t>Servente</t>
  </si>
  <si>
    <t>COEF.</t>
  </si>
  <si>
    <t>2.2</t>
  </si>
  <si>
    <t>EQUIPAMENTOS</t>
  </si>
  <si>
    <t>GPS (Geodésico L1/L2) - RTK</t>
  </si>
  <si>
    <t>PONTO GPS COM RECEPTOR DUPLA FREQUÊNCIA (L1+L2) - RTK</t>
  </si>
  <si>
    <t>PRODUTIVIDADE</t>
  </si>
  <si>
    <t>Seguro Contra Acidente de Trabalho</t>
  </si>
  <si>
    <t>SESI</t>
  </si>
  <si>
    <t>SENAI</t>
  </si>
  <si>
    <t>INCRA</t>
  </si>
  <si>
    <t>SEBRAE</t>
  </si>
  <si>
    <t>SECONCI</t>
  </si>
  <si>
    <t>Grupo B</t>
  </si>
  <si>
    <t>Repouso Semanal Remunerado</t>
  </si>
  <si>
    <t>B3</t>
  </si>
  <si>
    <t>B4</t>
  </si>
  <si>
    <t>B5</t>
  </si>
  <si>
    <t>B6</t>
  </si>
  <si>
    <t>B7</t>
  </si>
  <si>
    <t>B8</t>
  </si>
  <si>
    <t>B9</t>
  </si>
  <si>
    <t>B10</t>
  </si>
  <si>
    <t>Feriados</t>
  </si>
  <si>
    <t>Licença Paternidade</t>
  </si>
  <si>
    <t>Faltas Justificadas</t>
  </si>
  <si>
    <t>Dias de Chuvas</t>
  </si>
  <si>
    <t>Auxilio Acidente de Trabalho</t>
  </si>
  <si>
    <t>Férias Gozadas</t>
  </si>
  <si>
    <t>Salário Maternidade</t>
  </si>
  <si>
    <t>Auxilio - Enfermidade</t>
  </si>
  <si>
    <t>Aviso Prévio Trabalhando</t>
  </si>
  <si>
    <t>Férias Indenizadas</t>
  </si>
  <si>
    <t>C4</t>
  </si>
  <si>
    <t>C5</t>
  </si>
  <si>
    <t>Indenização Adicional</t>
  </si>
  <si>
    <t>Depósito Rescisão Sem Justa Causa</t>
  </si>
  <si>
    <t>LEVANTAMENTO PLANIMÉTRICO GEORREFERENCIADO</t>
  </si>
  <si>
    <t>T3</t>
  </si>
  <si>
    <t>T1</t>
  </si>
  <si>
    <t>T4</t>
  </si>
  <si>
    <t>Enc. Mens</t>
  </si>
  <si>
    <t>Enc. Hor</t>
  </si>
  <si>
    <t>Engenheiro/campo</t>
  </si>
  <si>
    <t>Engenheiro/Esc</t>
  </si>
  <si>
    <t>SINAPI CÓD.</t>
  </si>
  <si>
    <t>Software de Topografia (Certificação)</t>
  </si>
  <si>
    <t>2.3</t>
  </si>
  <si>
    <t>DATA: Julho/2019</t>
  </si>
  <si>
    <t>DETALHAMENTO DO BDI - SERVIÇOS</t>
  </si>
  <si>
    <t>SEM DESONERAÇÃO</t>
  </si>
  <si>
    <t>Descrição dos serviços</t>
  </si>
  <si>
    <t>Preço de Venda (%)</t>
  </si>
  <si>
    <t>Custo Direto (%)</t>
  </si>
  <si>
    <t>Administração Central (A)</t>
  </si>
  <si>
    <t>Impostos e Taxas (I)</t>
  </si>
  <si>
    <t>2.4</t>
  </si>
  <si>
    <t>CPRB</t>
  </si>
  <si>
    <t>3</t>
  </si>
  <si>
    <t xml:space="preserve">Risco, seguro e garantia (R) </t>
  </si>
  <si>
    <t>Risco</t>
  </si>
  <si>
    <t>Seguro + Garantia</t>
  </si>
  <si>
    <t>Despesas Financeiras (DF)</t>
  </si>
  <si>
    <t>Lucro (L)</t>
  </si>
  <si>
    <t>BDI* (%)</t>
  </si>
  <si>
    <t>BDI (%) - ADOTADO</t>
  </si>
  <si>
    <t xml:space="preserve">AC = </t>
  </si>
  <si>
    <t>taxa de rateio da Administração Central</t>
  </si>
  <si>
    <t>I =</t>
  </si>
  <si>
    <t>taxa de tributos</t>
  </si>
  <si>
    <t xml:space="preserve">R = </t>
  </si>
  <si>
    <t>taxa de risco, seguro e garantia</t>
  </si>
  <si>
    <t xml:space="preserve">DF = </t>
  </si>
  <si>
    <t>taxa das despesas financeiras</t>
  </si>
  <si>
    <t xml:space="preserve">L = </t>
  </si>
  <si>
    <t>taxa de lucro</t>
  </si>
  <si>
    <t>há</t>
  </si>
  <si>
    <t>ENCARGOS SOCIAIS SOBRE A MÃO-DE-OBRA</t>
  </si>
  <si>
    <t>Aviso Prévio Indenizado</t>
  </si>
  <si>
    <t>Água e Esgoto</t>
  </si>
  <si>
    <t>m³</t>
  </si>
  <si>
    <t>Grupo A</t>
  </si>
  <si>
    <t>Grupo C</t>
  </si>
  <si>
    <t>Grupo D</t>
  </si>
  <si>
    <t>Reincidência de Grupo "A" sobre Grupo "B"</t>
  </si>
  <si>
    <t>Reincidência do Grupo A sobre Aviso Prévio Trabalhado e Reincidência do FGTS sobre Aviso Prévio Indenizado</t>
  </si>
  <si>
    <t>Administração Local</t>
  </si>
  <si>
    <t>SERVIÇO : Administração Local</t>
  </si>
  <si>
    <t>Internet</t>
  </si>
  <si>
    <t>Alimentação</t>
  </si>
  <si>
    <t>Telefone</t>
  </si>
  <si>
    <t>DETALHAMENTO DOS ENCARGOS SOCIAIS - COM E SEM DESONERAÇÃO</t>
  </si>
  <si>
    <t>COM DESONERAÇÃO</t>
  </si>
  <si>
    <t>Fonte: Informação Dias de Chuva - INMET</t>
  </si>
  <si>
    <t>LOCAL: PETROLINA, ESTADO DE PERNAMBUCO, ATUAÇÃO DA 3ª SUPERINTENDÊNCIA REGIONAL DA CODEVASF</t>
  </si>
  <si>
    <t>h</t>
  </si>
  <si>
    <t>Base para orçamento: Tabela de Engenharia Consultiva CODEVASF JAN/2019; SINAPI JULHO 2019</t>
  </si>
  <si>
    <t>HORISTA</t>
  </si>
  <si>
    <t>MENSALISTA</t>
  </si>
  <si>
    <t>TOTAL = 1+2+3+4                                                  PREÇO UNITÁRIO POR PONTO</t>
  </si>
  <si>
    <t>TOTAL DO SERVIÇO - R$ POR MÊS</t>
  </si>
  <si>
    <t>Mobilização</t>
  </si>
  <si>
    <t>Desmobilização</t>
  </si>
  <si>
    <t>ANEXO I - PLANILHA ORÇAMENTÁRIA - DESONERADA</t>
  </si>
  <si>
    <t>Reconstituição de matrículas</t>
  </si>
  <si>
    <t>ART da Planta topográfica Elaborada</t>
  </si>
  <si>
    <t>Elaboração de Planta e Memorial Descritivo padrão Incra 2ª Edição Normas Técnica de Georreferenciamento e Imóveis Rurais (NTGIR)</t>
  </si>
  <si>
    <t>SERVIÇO: ELABORAÇÃO DE DOCUMENTOS PARA RETIFICAÇÃO, DESMEMBRAMENTO E MONTAGEM PARA UNIFICAÇÃO DAS 20 GLEBAS CERTIFICADAS DO PROJETO PONTAL SUL (LOTE 01)</t>
  </si>
  <si>
    <t>1.2.3</t>
  </si>
  <si>
    <t>EQUIPE A</t>
  </si>
  <si>
    <t>Reconstitução/dia</t>
  </si>
  <si>
    <t>montagem/dia</t>
  </si>
  <si>
    <t>90 dias</t>
  </si>
  <si>
    <t>COMPOSIÇÃO DE PREÇOS -UNITÁRIOS - SERVIÇO DE TOPOGRAFIA - RECONSTITUIÇÃO DE MATRÍCULAS</t>
  </si>
  <si>
    <t>COMPOSIÇÃO DE PREÇOS -UNITÁRIOS - SERVIÇO DE TOPOGRAFIA - MONTAGEM DOS REGISTROS</t>
  </si>
  <si>
    <t>COMPOSIÇÃO DE PREÇOS -UNITÁRIOS - SERVIÇO DE TOPOGRAFIA - ELABORAÇÃO PLANTAS E MEMORIAL</t>
  </si>
  <si>
    <t>PRODUTIVIDADE 4 RECONSTITUIÇÕES POR DIA</t>
  </si>
  <si>
    <t>PRODUTIVIDADE 0,22 MONTAGEM/DIA</t>
  </si>
  <si>
    <t>Plantas e Memorial/dia</t>
  </si>
  <si>
    <t xml:space="preserve">4 PLANTAS E MEMORIAL/DIA </t>
  </si>
  <si>
    <t>TOTAL = 1+2+3+4                                                  PREÇO UNITÁRIO POR SERVIÇO</t>
  </si>
  <si>
    <t>Montagem dos registros que fazem parte da Gleba Certificada.</t>
  </si>
  <si>
    <t>TOTAL DO SERVIÇO POR 04 MESES - R$</t>
  </si>
  <si>
    <t>Total Itens 1, 2:</t>
  </si>
  <si>
    <t xml:space="preserve">BASE: TABELA DE ENGENHARIA CONSULTIVA CODEVASF JANEIRO 2019 - SINAPI JULHO/2019 DESONERADO - SERVIÇO COM RECEPTORES DE DUPLA FREQUÊNCIA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</si>
</sst>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-* #,##0.00_-;\-* #,##0.00_-;_-* \-??_-;_-@_-"/>
    <numFmt numFmtId="166" formatCode="0.0000"/>
    <numFmt numFmtId="167" formatCode="_-* #,##0_-;\-* #,##0_-;_-* \-??_-;_-@_-"/>
    <numFmt numFmtId="168" formatCode="#,##0.0"/>
    <numFmt numFmtId="169" formatCode="0.00000"/>
    <numFmt numFmtId="170" formatCode="#,##0.0000"/>
  </numFmts>
  <fonts count="24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2"/>
      <color rgb="FF003366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9"/>
      <name val="Times New Roman"/>
      <family val="1"/>
    </font>
    <font>
      <b/>
      <sz val="12"/>
      <name val="Arial"/>
      <family val="2"/>
      <charset val="1"/>
    </font>
    <font>
      <sz val="9"/>
      <color rgb="FF000000"/>
      <name val="Times New Roman"/>
      <family val="1"/>
      <charset val="1"/>
    </font>
    <font>
      <b/>
      <sz val="8"/>
      <name val="Arial"/>
      <family val="2"/>
    </font>
    <font>
      <b/>
      <sz val="10"/>
      <color rgb="FF000000"/>
      <name val="Times New Roman"/>
      <family val="1"/>
    </font>
    <font>
      <sz val="9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B2B2B2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indexed="44"/>
        <bgColor indexed="22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</fills>
  <borders count="5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5" fontId="15" fillId="0" borderId="0"/>
    <xf numFmtId="0" fontId="15" fillId="0" borderId="0"/>
    <xf numFmtId="0" fontId="1" fillId="0" borderId="0"/>
    <xf numFmtId="9" fontId="1" fillId="0" borderId="0" applyFill="0" applyBorder="0" applyProtection="0"/>
    <xf numFmtId="9" fontId="15" fillId="0" borderId="0" applyFont="0" applyFill="0" applyBorder="0" applyAlignment="0" applyProtection="0"/>
  </cellStyleXfs>
  <cellXfs count="348">
    <xf numFmtId="0" fontId="0" fillId="0" borderId="0" xfId="0"/>
    <xf numFmtId="0" fontId="2" fillId="0" borderId="0" xfId="2" applyFont="1"/>
    <xf numFmtId="0" fontId="2" fillId="0" borderId="0" xfId="2" applyFont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 wrapText="1"/>
    </xf>
    <xf numFmtId="0" fontId="5" fillId="0" borderId="0" xfId="2" applyFont="1" applyBorder="1" applyAlignment="1">
      <alignment horizontal="center" vertical="center"/>
    </xf>
    <xf numFmtId="165" fontId="2" fillId="0" borderId="0" xfId="1" applyFont="1" applyBorder="1" applyAlignment="1" applyProtection="1">
      <alignment vertical="center"/>
    </xf>
    <xf numFmtId="165" fontId="5" fillId="0" borderId="0" xfId="1" applyFont="1" applyBorder="1" applyAlignment="1" applyProtection="1">
      <alignment vertical="center"/>
    </xf>
    <xf numFmtId="165" fontId="5" fillId="0" borderId="0" xfId="2" applyNumberFormat="1" applyFont="1" applyBorder="1" applyAlignment="1">
      <alignment vertical="center"/>
    </xf>
    <xf numFmtId="165" fontId="2" fillId="0" borderId="0" xfId="2" applyNumberFormat="1" applyFont="1" applyAlignment="1">
      <alignment vertical="center"/>
    </xf>
    <xf numFmtId="167" fontId="2" fillId="0" borderId="0" xfId="2" applyNumberFormat="1" applyFont="1" applyAlignment="1">
      <alignment vertical="center"/>
    </xf>
    <xf numFmtId="167" fontId="2" fillId="0" borderId="0" xfId="2" applyNumberFormat="1" applyFont="1"/>
    <xf numFmtId="0" fontId="7" fillId="0" borderId="0" xfId="2" applyNumberFormat="1" applyFont="1" applyFill="1" applyBorder="1" applyAlignment="1">
      <alignment vertical="center"/>
    </xf>
    <xf numFmtId="0" fontId="7" fillId="0" borderId="3" xfId="2" applyNumberFormat="1" applyFont="1" applyFill="1" applyBorder="1" applyAlignment="1">
      <alignment horizontal="center" vertical="center"/>
    </xf>
    <xf numFmtId="0" fontId="10" fillId="0" borderId="0" xfId="2" applyNumberFormat="1" applyFont="1" applyFill="1" applyBorder="1"/>
    <xf numFmtId="2" fontId="10" fillId="0" borderId="0" xfId="2" applyNumberFormat="1" applyFont="1" applyFill="1" applyBorder="1" applyAlignment="1">
      <alignment horizontal="center" vertical="center"/>
    </xf>
    <xf numFmtId="0" fontId="10" fillId="0" borderId="0" xfId="2" applyNumberFormat="1" applyFont="1" applyFill="1" applyBorder="1" applyAlignment="1">
      <alignment horizontal="center" vertical="center"/>
    </xf>
    <xf numFmtId="0" fontId="9" fillId="0" borderId="0" xfId="2" applyNumberFormat="1" applyFont="1" applyFill="1" applyBorder="1" applyAlignment="1"/>
    <xf numFmtId="0" fontId="9" fillId="0" borderId="0" xfId="2" applyNumberFormat="1" applyFont="1" applyFill="1" applyBorder="1" applyAlignment="1">
      <alignment horizontal="center"/>
    </xf>
    <xf numFmtId="0" fontId="9" fillId="0" borderId="0" xfId="2" applyNumberFormat="1" applyFont="1" applyFill="1" applyBorder="1" applyAlignment="1">
      <alignment horizontal="left"/>
    </xf>
    <xf numFmtId="0" fontId="10" fillId="0" borderId="14" xfId="2" applyNumberFormat="1" applyFont="1" applyFill="1" applyBorder="1"/>
    <xf numFmtId="0" fontId="10" fillId="0" borderId="0" xfId="2" applyNumberFormat="1" applyFont="1" applyFill="1" applyBorder="1"/>
    <xf numFmtId="14" fontId="10" fillId="0" borderId="12" xfId="2" applyNumberFormat="1" applyFont="1" applyFill="1" applyBorder="1"/>
    <xf numFmtId="0" fontId="9" fillId="0" borderId="3" xfId="2" applyNumberFormat="1" applyFont="1" applyFill="1" applyBorder="1" applyAlignment="1">
      <alignment horizontal="center" vertical="center"/>
    </xf>
    <xf numFmtId="0" fontId="9" fillId="0" borderId="4" xfId="2" applyNumberFormat="1" applyFont="1" applyFill="1" applyBorder="1" applyAlignment="1">
      <alignment horizontal="center" vertical="center"/>
    </xf>
    <xf numFmtId="0" fontId="9" fillId="0" borderId="4" xfId="2" applyNumberFormat="1" applyFont="1" applyFill="1" applyBorder="1" applyAlignment="1">
      <alignment horizontal="center" vertical="center" wrapText="1"/>
    </xf>
    <xf numFmtId="0" fontId="9" fillId="0" borderId="5" xfId="2" applyNumberFormat="1" applyFont="1" applyFill="1" applyBorder="1" applyAlignment="1">
      <alignment horizontal="center" vertical="center" wrapText="1"/>
    </xf>
    <xf numFmtId="0" fontId="10" fillId="0" borderId="0" xfId="2" applyNumberFormat="1" applyFont="1" applyFill="1" applyBorder="1"/>
    <xf numFmtId="0" fontId="9" fillId="0" borderId="0" xfId="2" applyNumberFormat="1" applyFont="1" applyFill="1" applyBorder="1" applyAlignment="1">
      <alignment horizontal="center"/>
    </xf>
    <xf numFmtId="168" fontId="9" fillId="0" borderId="0" xfId="2" applyNumberFormat="1" applyFont="1" applyFill="1" applyBorder="1" applyAlignment="1">
      <alignment horizontal="center"/>
    </xf>
    <xf numFmtId="0" fontId="10" fillId="0" borderId="0" xfId="2" applyNumberFormat="1" applyFont="1" applyFill="1" applyBorder="1" applyAlignment="1">
      <alignment horizontal="center"/>
    </xf>
    <xf numFmtId="0" fontId="10" fillId="0" borderId="0" xfId="2" applyNumberFormat="1" applyFont="1" applyFill="1" applyBorder="1" applyAlignment="1">
      <alignment horizontal="left"/>
    </xf>
    <xf numFmtId="168" fontId="10" fillId="0" borderId="0" xfId="2" applyNumberFormat="1" applyFont="1" applyFill="1" applyBorder="1" applyAlignment="1">
      <alignment horizontal="center"/>
    </xf>
    <xf numFmtId="4" fontId="10" fillId="0" borderId="0" xfId="2" applyNumberFormat="1" applyFont="1" applyFill="1" applyBorder="1" applyAlignment="1">
      <alignment horizontal="right"/>
    </xf>
    <xf numFmtId="4" fontId="10" fillId="0" borderId="0" xfId="2" applyNumberFormat="1" applyFont="1" applyFill="1" applyBorder="1" applyAlignment="1">
      <alignment horizontal="center"/>
    </xf>
    <xf numFmtId="4" fontId="10" fillId="0" borderId="0" xfId="2" applyNumberFormat="1" applyFont="1" applyFill="1" applyBorder="1" applyAlignment="1"/>
    <xf numFmtId="0" fontId="10" fillId="0" borderId="0" xfId="2" applyNumberFormat="1" applyFont="1" applyFill="1" applyBorder="1" applyAlignment="1">
      <alignment horizontal="center" vertical="center"/>
    </xf>
    <xf numFmtId="0" fontId="10" fillId="0" borderId="0" xfId="2" applyNumberFormat="1" applyFont="1" applyFill="1" applyBorder="1" applyAlignment="1">
      <alignment horizontal="justify" wrapText="1"/>
    </xf>
    <xf numFmtId="4" fontId="10" fillId="0" borderId="0" xfId="2" applyNumberFormat="1" applyFont="1" applyFill="1" applyBorder="1" applyAlignment="1">
      <alignment horizontal="right" vertical="center"/>
    </xf>
    <xf numFmtId="0" fontId="10" fillId="0" borderId="0" xfId="2" applyNumberFormat="1" applyFont="1" applyFill="1" applyBorder="1" applyAlignment="1">
      <alignment vertical="top" wrapText="1"/>
    </xf>
    <xf numFmtId="4" fontId="9" fillId="0" borderId="0" xfId="2" applyNumberFormat="1" applyFont="1" applyFill="1" applyBorder="1" applyAlignment="1">
      <alignment horizontal="right" vertical="center"/>
    </xf>
    <xf numFmtId="0" fontId="10" fillId="5" borderId="0" xfId="2" applyNumberFormat="1" applyFont="1" applyFill="1" applyBorder="1"/>
    <xf numFmtId="0" fontId="11" fillId="0" borderId="0" xfId="2" applyFont="1"/>
    <xf numFmtId="4" fontId="11" fillId="0" borderId="0" xfId="2" applyNumberFormat="1" applyFont="1"/>
    <xf numFmtId="0" fontId="11" fillId="0" borderId="0" xfId="2" applyFont="1" applyAlignment="1">
      <alignment horizontal="center"/>
    </xf>
    <xf numFmtId="4" fontId="11" fillId="0" borderId="0" xfId="2" applyNumberFormat="1" applyFont="1" applyAlignment="1">
      <alignment horizontal="right"/>
    </xf>
    <xf numFmtId="4" fontId="11" fillId="0" borderId="0" xfId="2" applyNumberFormat="1" applyFont="1" applyAlignment="1">
      <alignment horizontal="right"/>
    </xf>
    <xf numFmtId="0" fontId="11" fillId="0" borderId="0" xfId="2" applyNumberFormat="1" applyFont="1" applyFill="1" applyBorder="1" applyAlignment="1">
      <alignment vertical="center"/>
    </xf>
    <xf numFmtId="3" fontId="12" fillId="6" borderId="9" xfId="2" applyNumberFormat="1" applyFont="1" applyFill="1" applyBorder="1" applyAlignment="1">
      <alignment horizontal="center" vertical="center"/>
    </xf>
    <xf numFmtId="3" fontId="13" fillId="0" borderId="0" xfId="2" applyNumberFormat="1" applyFont="1" applyBorder="1" applyAlignment="1">
      <alignment horizontal="center" vertical="center" wrapText="1"/>
    </xf>
    <xf numFmtId="4" fontId="11" fillId="0" borderId="0" xfId="2" applyNumberFormat="1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4" fontId="11" fillId="0" borderId="4" xfId="2" applyNumberFormat="1" applyFont="1" applyBorder="1" applyAlignment="1">
      <alignment horizontal="center" vertical="center"/>
    </xf>
    <xf numFmtId="4" fontId="11" fillId="0" borderId="5" xfId="2" applyNumberFormat="1" applyFont="1" applyFill="1" applyBorder="1" applyAlignment="1">
      <alignment horizontal="center" vertical="center"/>
    </xf>
    <xf numFmtId="3" fontId="13" fillId="0" borderId="0" xfId="2" applyNumberFormat="1" applyFont="1" applyFill="1" applyBorder="1" applyAlignment="1">
      <alignment horizontal="center" vertical="center"/>
    </xf>
    <xf numFmtId="0" fontId="11" fillId="0" borderId="0" xfId="2" applyFont="1" applyAlignment="1">
      <alignment vertical="center" wrapText="1"/>
    </xf>
    <xf numFmtId="3" fontId="11" fillId="0" borderId="3" xfId="2" applyNumberFormat="1" applyFont="1" applyFill="1" applyBorder="1" applyAlignment="1">
      <alignment horizontal="center" vertical="center" wrapText="1"/>
    </xf>
    <xf numFmtId="4" fontId="11" fillId="0" borderId="4" xfId="2" applyNumberFormat="1" applyFont="1" applyFill="1" applyBorder="1" applyAlignment="1">
      <alignment horizontal="center" vertical="center" wrapText="1"/>
    </xf>
    <xf numFmtId="169" fontId="11" fillId="0" borderId="4" xfId="2" applyNumberFormat="1" applyFont="1" applyFill="1" applyBorder="1" applyAlignment="1">
      <alignment horizontal="center" vertical="center" wrapText="1"/>
    </xf>
    <xf numFmtId="2" fontId="11" fillId="0" borderId="4" xfId="2" applyNumberFormat="1" applyFont="1" applyFill="1" applyBorder="1" applyAlignment="1">
      <alignment horizontal="center" vertical="center" wrapText="1"/>
    </xf>
    <xf numFmtId="2" fontId="11" fillId="0" borderId="23" xfId="2" applyNumberFormat="1" applyFont="1" applyFill="1" applyBorder="1" applyAlignment="1">
      <alignment horizontal="center" vertical="center" wrapText="1"/>
    </xf>
    <xf numFmtId="4" fontId="11" fillId="0" borderId="5" xfId="2" applyNumberFormat="1" applyFont="1" applyFill="1" applyBorder="1" applyAlignment="1">
      <alignment horizontal="center" vertical="center" wrapText="1"/>
    </xf>
    <xf numFmtId="4" fontId="11" fillId="0" borderId="0" xfId="2" applyNumberFormat="1" applyFont="1" applyFill="1" applyBorder="1" applyAlignment="1">
      <alignment horizontal="right" vertical="center" wrapText="1"/>
    </xf>
    <xf numFmtId="4" fontId="14" fillId="0" borderId="3" xfId="2" applyNumberFormat="1" applyFont="1" applyFill="1" applyBorder="1" applyAlignment="1">
      <alignment horizontal="justify" vertical="center" wrapText="1"/>
    </xf>
    <xf numFmtId="4" fontId="11" fillId="0" borderId="4" xfId="2" applyNumberFormat="1" applyFont="1" applyFill="1" applyBorder="1" applyAlignment="1">
      <alignment horizontal="center" vertical="center"/>
    </xf>
    <xf numFmtId="2" fontId="11" fillId="0" borderId="4" xfId="2" applyNumberFormat="1" applyFont="1" applyFill="1" applyBorder="1" applyAlignment="1">
      <alignment horizontal="center" vertical="center"/>
    </xf>
    <xf numFmtId="166" fontId="11" fillId="0" borderId="4" xfId="2" applyNumberFormat="1" applyFont="1" applyFill="1" applyBorder="1" applyAlignment="1">
      <alignment horizontal="center" vertical="center"/>
    </xf>
    <xf numFmtId="169" fontId="11" fillId="0" borderId="4" xfId="2" applyNumberFormat="1" applyFont="1" applyFill="1" applyBorder="1" applyAlignment="1">
      <alignment horizontal="center" vertical="center"/>
    </xf>
    <xf numFmtId="3" fontId="11" fillId="0" borderId="3" xfId="2" applyNumberFormat="1" applyFont="1" applyFill="1" applyBorder="1" applyAlignment="1">
      <alignment horizontal="center" vertical="center"/>
    </xf>
    <xf numFmtId="169" fontId="11" fillId="0" borderId="4" xfId="2" applyNumberFormat="1" applyFont="1" applyFill="1" applyBorder="1" applyAlignment="1">
      <alignment horizontal="right" vertical="center"/>
    </xf>
    <xf numFmtId="3" fontId="11" fillId="0" borderId="4" xfId="2" applyNumberFormat="1" applyFont="1" applyFill="1" applyBorder="1" applyAlignment="1">
      <alignment horizontal="center" vertical="center"/>
    </xf>
    <xf numFmtId="3" fontId="11" fillId="0" borderId="3" xfId="2" applyNumberFormat="1" applyFont="1" applyFill="1" applyBorder="1" applyAlignment="1">
      <alignment horizontal="left" vertical="center"/>
    </xf>
    <xf numFmtId="4" fontId="11" fillId="0" borderId="4" xfId="2" applyNumberFormat="1" applyFont="1" applyFill="1" applyBorder="1" applyAlignment="1">
      <alignment horizontal="right" vertical="center"/>
    </xf>
    <xf numFmtId="3" fontId="11" fillId="0" borderId="4" xfId="2" applyNumberFormat="1" applyFont="1" applyFill="1" applyBorder="1" applyAlignment="1">
      <alignment horizontal="right" vertical="center"/>
    </xf>
    <xf numFmtId="3" fontId="11" fillId="0" borderId="3" xfId="2" applyNumberFormat="1" applyFont="1" applyFill="1" applyBorder="1" applyAlignment="1">
      <alignment vertical="center" wrapText="1"/>
    </xf>
    <xf numFmtId="170" fontId="11" fillId="0" borderId="4" xfId="2" applyNumberFormat="1" applyFont="1" applyFill="1" applyBorder="1" applyAlignment="1">
      <alignment horizontal="center" vertical="center"/>
    </xf>
    <xf numFmtId="4" fontId="11" fillId="0" borderId="18" xfId="2" applyNumberFormat="1" applyFont="1" applyBorder="1" applyAlignment="1">
      <alignment horizontal="center" vertical="center"/>
    </xf>
    <xf numFmtId="4" fontId="11" fillId="0" borderId="0" xfId="2" applyNumberFormat="1" applyFont="1" applyBorder="1" applyAlignment="1">
      <alignment horizontal="right" vertical="center"/>
    </xf>
    <xf numFmtId="0" fontId="11" fillId="0" borderId="14" xfId="2" applyFont="1" applyBorder="1" applyAlignment="1">
      <alignment horizontal="right" vertical="center"/>
    </xf>
    <xf numFmtId="4" fontId="11" fillId="0" borderId="4" xfId="2" applyNumberFormat="1" applyFont="1" applyBorder="1" applyAlignment="1">
      <alignment horizontal="right" vertical="center"/>
    </xf>
    <xf numFmtId="2" fontId="11" fillId="0" borderId="3" xfId="2" applyNumberFormat="1" applyFont="1" applyBorder="1" applyAlignment="1">
      <alignment horizontal="right" vertical="center"/>
    </xf>
    <xf numFmtId="0" fontId="11" fillId="0" borderId="0" xfId="2" applyFont="1"/>
    <xf numFmtId="0" fontId="11" fillId="0" borderId="0" xfId="2" applyFont="1" applyAlignment="1">
      <alignment vertical="center"/>
    </xf>
    <xf numFmtId="0" fontId="10" fillId="0" borderId="0" xfId="2" applyNumberFormat="1" applyFont="1" applyFill="1" applyBorder="1" applyAlignment="1">
      <alignment vertical="center"/>
    </xf>
    <xf numFmtId="165" fontId="2" fillId="8" borderId="4" xfId="1" applyFont="1" applyFill="1" applyBorder="1" applyAlignment="1" applyProtection="1">
      <alignment vertical="center"/>
    </xf>
    <xf numFmtId="0" fontId="2" fillId="0" borderId="0" xfId="2" applyFont="1" applyAlignment="1">
      <alignment horizontal="center" vertical="center"/>
    </xf>
    <xf numFmtId="0" fontId="7" fillId="0" borderId="29" xfId="2" applyNumberFormat="1" applyFont="1" applyFill="1" applyBorder="1" applyAlignment="1">
      <alignment horizontal="center" vertical="center"/>
    </xf>
    <xf numFmtId="0" fontId="7" fillId="0" borderId="14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vertical="center" wrapText="1"/>
    </xf>
    <xf numFmtId="2" fontId="2" fillId="0" borderId="0" xfId="2" applyNumberFormat="1" applyFont="1" applyAlignment="1">
      <alignment vertical="center"/>
    </xf>
    <xf numFmtId="0" fontId="2" fillId="0" borderId="0" xfId="2" applyFont="1" applyAlignment="1">
      <alignment horizontal="left" vertical="center"/>
    </xf>
    <xf numFmtId="165" fontId="2" fillId="8" borderId="4" xfId="1" applyFont="1" applyFill="1" applyBorder="1" applyAlignment="1" applyProtection="1">
      <alignment horizontal="center" vertical="center"/>
    </xf>
    <xf numFmtId="165" fontId="2" fillId="0" borderId="0" xfId="1" applyFont="1" applyBorder="1" applyAlignment="1" applyProtection="1">
      <alignment horizontal="right" vertical="center"/>
    </xf>
    <xf numFmtId="0" fontId="2" fillId="0" borderId="0" xfId="2" applyFont="1" applyBorder="1"/>
    <xf numFmtId="0" fontId="16" fillId="0" borderId="0" xfId="2" applyFont="1"/>
    <xf numFmtId="0" fontId="17" fillId="0" borderId="3" xfId="2" applyFont="1" applyBorder="1" applyAlignment="1">
      <alignment horizontal="center" vertical="center"/>
    </xf>
    <xf numFmtId="0" fontId="17" fillId="0" borderId="4" xfId="2" applyFont="1" applyBorder="1" applyAlignment="1">
      <alignment vertical="center" wrapText="1"/>
    </xf>
    <xf numFmtId="0" fontId="17" fillId="0" borderId="4" xfId="2" applyFont="1" applyBorder="1" applyAlignment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/>
    </xf>
    <xf numFmtId="165" fontId="17" fillId="0" borderId="5" xfId="2" applyNumberFormat="1" applyFont="1" applyBorder="1" applyAlignment="1">
      <alignment vertical="center"/>
    </xf>
    <xf numFmtId="10" fontId="17" fillId="0" borderId="4" xfId="1" applyNumberFormat="1" applyFont="1" applyBorder="1" applyAlignment="1" applyProtection="1">
      <alignment horizontal="center" vertical="center"/>
    </xf>
    <xf numFmtId="0" fontId="17" fillId="0" borderId="24" xfId="2" applyFont="1" applyBorder="1" applyAlignment="1">
      <alignment horizontal="center" vertical="center"/>
    </xf>
    <xf numFmtId="0" fontId="17" fillId="0" borderId="19" xfId="2" applyFont="1" applyBorder="1" applyAlignment="1">
      <alignment horizontal="left" vertical="center"/>
    </xf>
    <xf numFmtId="165" fontId="17" fillId="0" borderId="30" xfId="2" applyNumberFormat="1" applyFont="1" applyBorder="1" applyAlignment="1">
      <alignment vertical="center"/>
    </xf>
    <xf numFmtId="0" fontId="17" fillId="0" borderId="5" xfId="2" applyFont="1" applyBorder="1"/>
    <xf numFmtId="0" fontId="17" fillId="0" borderId="30" xfId="2" applyFont="1" applyBorder="1"/>
    <xf numFmtId="0" fontId="16" fillId="0" borderId="7" xfId="2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4" xfId="0" applyBorder="1" applyAlignment="1">
      <alignment vertical="center"/>
    </xf>
    <xf numFmtId="0" fontId="6" fillId="9" borderId="34" xfId="3" applyFont="1" applyFill="1" applyBorder="1" applyAlignment="1">
      <alignment horizontal="center" vertical="center"/>
    </xf>
    <xf numFmtId="0" fontId="6" fillId="9" borderId="0" xfId="3" applyFont="1" applyFill="1" applyAlignment="1">
      <alignment horizontal="center" vertical="center"/>
    </xf>
    <xf numFmtId="0" fontId="6" fillId="9" borderId="0" xfId="3" applyFont="1" applyFill="1" applyAlignment="1">
      <alignment horizontal="center" vertical="center" wrapText="1"/>
    </xf>
    <xf numFmtId="0" fontId="6" fillId="9" borderId="36" xfId="3" applyFont="1" applyFill="1" applyBorder="1" applyAlignment="1">
      <alignment horizontal="center" vertical="center" wrapText="1"/>
    </xf>
    <xf numFmtId="0" fontId="0" fillId="0" borderId="34" xfId="0" applyBorder="1"/>
    <xf numFmtId="0" fontId="6" fillId="0" borderId="34" xfId="3" applyFont="1" applyBorder="1" applyAlignment="1">
      <alignment horizontal="center"/>
    </xf>
    <xf numFmtId="0" fontId="6" fillId="0" borderId="0" xfId="3" applyFont="1"/>
    <xf numFmtId="0" fontId="0" fillId="0" borderId="0" xfId="3" applyFont="1"/>
    <xf numFmtId="0" fontId="0" fillId="0" borderId="36" xfId="3" applyFont="1" applyBorder="1"/>
    <xf numFmtId="10" fontId="6" fillId="0" borderId="0" xfId="3" applyNumberFormat="1" applyFont="1"/>
    <xf numFmtId="10" fontId="6" fillId="0" borderId="36" xfId="3" applyNumberFormat="1" applyFont="1" applyBorder="1"/>
    <xf numFmtId="0" fontId="0" fillId="0" borderId="34" xfId="3" applyFont="1" applyBorder="1" applyAlignment="1">
      <alignment horizontal="center"/>
    </xf>
    <xf numFmtId="10" fontId="0" fillId="0" borderId="0" xfId="3" applyNumberFormat="1" applyFont="1"/>
    <xf numFmtId="10" fontId="0" fillId="0" borderId="36" xfId="3" applyNumberFormat="1" applyFont="1" applyBorder="1"/>
    <xf numFmtId="49" fontId="0" fillId="0" borderId="34" xfId="3" applyNumberFormat="1" applyFont="1" applyBorder="1" applyAlignment="1">
      <alignment horizontal="right"/>
    </xf>
    <xf numFmtId="49" fontId="0" fillId="0" borderId="34" xfId="3" applyNumberFormat="1" applyFont="1" applyBorder="1" applyAlignment="1">
      <alignment horizontal="center"/>
    </xf>
    <xf numFmtId="49" fontId="6" fillId="0" borderId="34" xfId="3" applyNumberFormat="1" applyFont="1" applyBorder="1" applyAlignment="1">
      <alignment horizontal="center"/>
    </xf>
    <xf numFmtId="4" fontId="0" fillId="0" borderId="0" xfId="3" applyNumberFormat="1" applyFont="1"/>
    <xf numFmtId="4" fontId="0" fillId="0" borderId="36" xfId="3" applyNumberFormat="1" applyFont="1" applyBorder="1"/>
    <xf numFmtId="0" fontId="0" fillId="9" borderId="34" xfId="3" applyFont="1" applyFill="1" applyBorder="1" applyAlignment="1">
      <alignment horizontal="center"/>
    </xf>
    <xf numFmtId="0" fontId="6" fillId="9" borderId="0" xfId="3" applyFont="1" applyFill="1" applyAlignment="1">
      <alignment horizontal="center"/>
    </xf>
    <xf numFmtId="4" fontId="0" fillId="9" borderId="0" xfId="3" applyNumberFormat="1" applyFont="1" applyFill="1"/>
    <xf numFmtId="10" fontId="6" fillId="9" borderId="36" xfId="4" applyNumberFormat="1" applyFont="1" applyFill="1" applyBorder="1"/>
    <xf numFmtId="0" fontId="0" fillId="0" borderId="34" xfId="3" applyFont="1" applyBorder="1"/>
    <xf numFmtId="9" fontId="1" fillId="0" borderId="36" xfId="4" applyBorder="1"/>
    <xf numFmtId="0" fontId="0" fillId="10" borderId="34" xfId="3" applyFont="1" applyFill="1" applyBorder="1" applyAlignment="1">
      <alignment horizontal="center"/>
    </xf>
    <xf numFmtId="0" fontId="0" fillId="10" borderId="0" xfId="3" applyFont="1" applyFill="1"/>
    <xf numFmtId="0" fontId="0" fillId="10" borderId="36" xfId="3" applyFont="1" applyFill="1" applyBorder="1"/>
    <xf numFmtId="0" fontId="6" fillId="10" borderId="0" xfId="3" applyFont="1" applyFill="1" applyAlignment="1">
      <alignment horizontal="center"/>
    </xf>
    <xf numFmtId="4" fontId="0" fillId="10" borderId="0" xfId="3" applyNumberFormat="1" applyFont="1" applyFill="1"/>
    <xf numFmtId="0" fontId="0" fillId="0" borderId="37" xfId="0" applyBorder="1"/>
    <xf numFmtId="0" fontId="0" fillId="0" borderId="38" xfId="0" applyBorder="1"/>
    <xf numFmtId="0" fontId="0" fillId="0" borderId="40" xfId="0" applyBorder="1"/>
    <xf numFmtId="0" fontId="0" fillId="0" borderId="36" xfId="0" applyBorder="1"/>
    <xf numFmtId="0" fontId="0" fillId="0" borderId="39" xfId="0" applyBorder="1"/>
    <xf numFmtId="4" fontId="10" fillId="7" borderId="0" xfId="2" applyNumberFormat="1" applyFont="1" applyFill="1" applyBorder="1" applyAlignment="1">
      <alignment horizontal="right"/>
    </xf>
    <xf numFmtId="0" fontId="9" fillId="0" borderId="0" xfId="2" applyNumberFormat="1" applyFont="1" applyFill="1" applyBorder="1" applyAlignment="1">
      <alignment horizontal="center"/>
    </xf>
    <xf numFmtId="0" fontId="17" fillId="0" borderId="4" xfId="2" applyFont="1" applyBorder="1" applyAlignment="1">
      <alignment horizontal="left" vertical="center"/>
    </xf>
    <xf numFmtId="0" fontId="2" fillId="8" borderId="3" xfId="2" applyFont="1" applyFill="1" applyBorder="1" applyAlignment="1">
      <alignment vertical="center"/>
    </xf>
    <xf numFmtId="0" fontId="16" fillId="0" borderId="24" xfId="2" applyFont="1" applyBorder="1"/>
    <xf numFmtId="0" fontId="16" fillId="0" borderId="19" xfId="2" applyFont="1" applyBorder="1"/>
    <xf numFmtId="0" fontId="17" fillId="0" borderId="19" xfId="2" applyFont="1" applyBorder="1"/>
    <xf numFmtId="164" fontId="2" fillId="0" borderId="0" xfId="2" applyNumberFormat="1" applyFont="1" applyBorder="1"/>
    <xf numFmtId="43" fontId="17" fillId="0" borderId="8" xfId="2" applyNumberFormat="1" applyFont="1" applyFill="1" applyBorder="1" applyAlignment="1">
      <alignment horizontal="center" vertical="center"/>
    </xf>
    <xf numFmtId="0" fontId="21" fillId="11" borderId="4" xfId="2" applyNumberFormat="1" applyFont="1" applyFill="1" applyBorder="1" applyAlignment="1">
      <alignment horizontal="center" vertical="center"/>
    </xf>
    <xf numFmtId="0" fontId="20" fillId="0" borderId="3" xfId="2" applyFont="1" applyBorder="1" applyAlignment="1">
      <alignment horizontal="center" vertical="center"/>
    </xf>
    <xf numFmtId="0" fontId="11" fillId="0" borderId="0" xfId="2" applyFont="1" applyFill="1"/>
    <xf numFmtId="4" fontId="11" fillId="0" borderId="0" xfId="2" applyNumberFormat="1" applyFont="1" applyFill="1" applyAlignment="1">
      <alignment horizontal="right"/>
    </xf>
    <xf numFmtId="0" fontId="0" fillId="0" borderId="0" xfId="0" applyFill="1"/>
    <xf numFmtId="10" fontId="10" fillId="0" borderId="0" xfId="5" applyNumberFormat="1" applyFont="1" applyFill="1" applyBorder="1"/>
    <xf numFmtId="2" fontId="5" fillId="0" borderId="0" xfId="2" applyNumberFormat="1" applyFont="1" applyBorder="1" applyAlignment="1">
      <alignment horizontal="center" vertical="center"/>
    </xf>
    <xf numFmtId="4" fontId="10" fillId="0" borderId="19" xfId="2" applyNumberFormat="1" applyFont="1" applyBorder="1" applyAlignment="1">
      <alignment horizontal="center" vertical="center" wrapText="1"/>
    </xf>
    <xf numFmtId="0" fontId="10" fillId="0" borderId="53" xfId="2" applyFont="1" applyBorder="1" applyAlignment="1">
      <alignment horizontal="center" vertical="center"/>
    </xf>
    <xf numFmtId="4" fontId="10" fillId="0" borderId="4" xfId="2" applyNumberFormat="1" applyFont="1" applyBorder="1" applyAlignment="1">
      <alignment horizontal="center" vertical="center" wrapText="1"/>
    </xf>
    <xf numFmtId="0" fontId="10" fillId="0" borderId="0" xfId="2" applyFont="1"/>
    <xf numFmtId="2" fontId="10" fillId="0" borderId="11" xfId="2" applyNumberFormat="1" applyFont="1" applyBorder="1" applyAlignment="1">
      <alignment horizontal="center" vertical="center" wrapText="1"/>
    </xf>
    <xf numFmtId="4" fontId="10" fillId="0" borderId="54" xfId="2" applyNumberFormat="1" applyFont="1" applyBorder="1" applyAlignment="1">
      <alignment horizontal="center" vertical="center"/>
    </xf>
    <xf numFmtId="2" fontId="10" fillId="0" borderId="19" xfId="2" applyNumberFormat="1" applyFont="1" applyBorder="1" applyAlignment="1">
      <alignment horizontal="center" vertical="center" wrapText="1"/>
    </xf>
    <xf numFmtId="4" fontId="10" fillId="0" borderId="5" xfId="2" applyNumberFormat="1" applyFont="1" applyBorder="1" applyAlignment="1">
      <alignment horizontal="center" vertical="center"/>
    </xf>
    <xf numFmtId="4" fontId="9" fillId="0" borderId="5" xfId="2" applyNumberFormat="1" applyFont="1" applyBorder="1" applyAlignment="1">
      <alignment horizontal="center" vertical="center"/>
    </xf>
    <xf numFmtId="10" fontId="10" fillId="0" borderId="0" xfId="5" applyNumberFormat="1" applyFont="1"/>
    <xf numFmtId="0" fontId="17" fillId="0" borderId="4" xfId="2" applyFont="1" applyBorder="1" applyAlignment="1">
      <alignment horizontal="left" vertical="center"/>
    </xf>
    <xf numFmtId="0" fontId="10" fillId="8" borderId="53" xfId="2" applyFont="1" applyFill="1" applyBorder="1" applyAlignment="1">
      <alignment horizontal="center" vertical="center"/>
    </xf>
    <xf numFmtId="0" fontId="10" fillId="8" borderId="4" xfId="2" applyFont="1" applyFill="1" applyBorder="1" applyAlignment="1">
      <alignment horizontal="left" vertical="center"/>
    </xf>
    <xf numFmtId="0" fontId="10" fillId="8" borderId="4" xfId="2" applyFont="1" applyFill="1" applyBorder="1" applyAlignment="1">
      <alignment horizontal="center" vertical="center"/>
    </xf>
    <xf numFmtId="4" fontId="10" fillId="8" borderId="4" xfId="2" applyNumberFormat="1" applyFont="1" applyFill="1" applyBorder="1" applyAlignment="1">
      <alignment horizontal="center" vertical="center" wrapText="1"/>
    </xf>
    <xf numFmtId="49" fontId="10" fillId="8" borderId="19" xfId="2" applyNumberFormat="1" applyFont="1" applyFill="1" applyBorder="1" applyAlignment="1">
      <alignment horizontal="left" vertical="top" wrapText="1"/>
    </xf>
    <xf numFmtId="0" fontId="10" fillId="8" borderId="19" xfId="2" applyFont="1" applyFill="1" applyBorder="1" applyAlignment="1">
      <alignment horizontal="center" vertical="center"/>
    </xf>
    <xf numFmtId="4" fontId="10" fillId="8" borderId="19" xfId="2" applyNumberFormat="1" applyFont="1" applyFill="1" applyBorder="1" applyAlignment="1">
      <alignment horizontal="center" vertical="center" wrapText="1"/>
    </xf>
    <xf numFmtId="0" fontId="10" fillId="8" borderId="3" xfId="2" applyFont="1" applyFill="1" applyBorder="1" applyAlignment="1">
      <alignment horizontal="center" vertical="center" wrapText="1"/>
    </xf>
    <xf numFmtId="0" fontId="10" fillId="8" borderId="19" xfId="2" applyFont="1" applyFill="1" applyBorder="1" applyAlignment="1">
      <alignment horizontal="center" vertical="center" wrapText="1"/>
    </xf>
    <xf numFmtId="49" fontId="10" fillId="8" borderId="20" xfId="2" applyNumberFormat="1" applyFont="1" applyFill="1" applyBorder="1" applyAlignment="1">
      <alignment horizontal="justify" vertical="center" wrapText="1"/>
    </xf>
    <xf numFmtId="0" fontId="10" fillId="8" borderId="20" xfId="2" applyFont="1" applyFill="1" applyBorder="1" applyAlignment="1">
      <alignment horizontal="left" vertical="center" wrapText="1"/>
    </xf>
    <xf numFmtId="0" fontId="10" fillId="8" borderId="4" xfId="2" applyFont="1" applyFill="1" applyBorder="1" applyAlignment="1">
      <alignment horizontal="center" vertical="center" wrapText="1"/>
    </xf>
    <xf numFmtId="2" fontId="10" fillId="0" borderId="0" xfId="2" applyNumberFormat="1" applyFont="1" applyFill="1" applyBorder="1"/>
    <xf numFmtId="0" fontId="16" fillId="8" borderId="4" xfId="2" applyFont="1" applyFill="1" applyBorder="1" applyAlignment="1">
      <alignment vertical="center"/>
    </xf>
    <xf numFmtId="0" fontId="16" fillId="8" borderId="4" xfId="2" applyFont="1" applyFill="1" applyBorder="1" applyAlignment="1">
      <alignment horizontal="center" vertical="center"/>
    </xf>
    <xf numFmtId="165" fontId="16" fillId="8" borderId="4" xfId="1" applyFont="1" applyFill="1" applyBorder="1" applyAlignment="1" applyProtection="1">
      <alignment horizontal="center" vertical="center"/>
    </xf>
    <xf numFmtId="165" fontId="16" fillId="8" borderId="4" xfId="1" applyFont="1" applyFill="1" applyBorder="1" applyAlignment="1" applyProtection="1">
      <alignment vertical="center"/>
    </xf>
    <xf numFmtId="0" fontId="16" fillId="8" borderId="23" xfId="2" applyFont="1" applyFill="1" applyBorder="1" applyAlignment="1">
      <alignment vertical="center"/>
    </xf>
    <xf numFmtId="165" fontId="16" fillId="8" borderId="23" xfId="1" applyFont="1" applyFill="1" applyBorder="1" applyAlignment="1" applyProtection="1">
      <alignment horizontal="center" vertical="center"/>
    </xf>
    <xf numFmtId="0" fontId="20" fillId="8" borderId="4" xfId="2" applyFont="1" applyFill="1" applyBorder="1" applyAlignment="1">
      <alignment vertical="center"/>
    </xf>
    <xf numFmtId="0" fontId="20" fillId="8" borderId="28" xfId="2" applyFont="1" applyFill="1" applyBorder="1" applyAlignment="1">
      <alignment horizontal="center" vertical="center"/>
    </xf>
    <xf numFmtId="165" fontId="20" fillId="8" borderId="4" xfId="1" applyFont="1" applyFill="1" applyBorder="1" applyAlignment="1">
      <alignment horizontal="center" vertical="center"/>
    </xf>
    <xf numFmtId="0" fontId="16" fillId="8" borderId="3" xfId="2" applyFont="1" applyFill="1" applyBorder="1" applyAlignment="1">
      <alignment horizontal="center" vertical="center"/>
    </xf>
    <xf numFmtId="10" fontId="18" fillId="8" borderId="4" xfId="1" applyNumberFormat="1" applyFont="1" applyFill="1" applyBorder="1" applyAlignment="1" applyProtection="1">
      <alignment horizontal="center" vertical="center"/>
    </xf>
    <xf numFmtId="4" fontId="11" fillId="8" borderId="4" xfId="2" applyNumberFormat="1" applyFont="1" applyFill="1" applyBorder="1" applyAlignment="1">
      <alignment horizontal="center" vertical="center"/>
    </xf>
    <xf numFmtId="169" fontId="11" fillId="8" borderId="4" xfId="2" applyNumberFormat="1" applyFont="1" applyFill="1" applyBorder="1" applyAlignment="1">
      <alignment horizontal="center" vertical="center"/>
    </xf>
    <xf numFmtId="4" fontId="11" fillId="8" borderId="5" xfId="2" applyNumberFormat="1" applyFont="1" applyFill="1" applyBorder="1" applyAlignment="1">
      <alignment horizontal="center" vertical="center"/>
    </xf>
    <xf numFmtId="3" fontId="11" fillId="8" borderId="3" xfId="2" applyNumberFormat="1" applyFont="1" applyFill="1" applyBorder="1" applyAlignment="1">
      <alignment horizontal="center" vertical="center"/>
    </xf>
    <xf numFmtId="169" fontId="11" fillId="8" borderId="4" xfId="2" applyNumberFormat="1" applyFont="1" applyFill="1" applyBorder="1" applyAlignment="1">
      <alignment horizontal="right" vertical="center"/>
    </xf>
    <xf numFmtId="3" fontId="11" fillId="8" borderId="4" xfId="2" applyNumberFormat="1" applyFont="1" applyFill="1" applyBorder="1" applyAlignment="1">
      <alignment horizontal="center" vertical="center"/>
    </xf>
    <xf numFmtId="165" fontId="2" fillId="8" borderId="4" xfId="1" applyFont="1" applyFill="1" applyBorder="1" applyAlignment="1">
      <alignment horizontal="center" vertical="center"/>
    </xf>
    <xf numFmtId="165" fontId="2" fillId="8" borderId="4" xfId="1" applyFont="1" applyFill="1" applyBorder="1" applyAlignment="1">
      <alignment vertical="center"/>
    </xf>
    <xf numFmtId="0" fontId="2" fillId="8" borderId="3" xfId="2" applyFont="1" applyFill="1" applyBorder="1" applyAlignment="1">
      <alignment vertical="center" wrapText="1"/>
    </xf>
    <xf numFmtId="0" fontId="10" fillId="0" borderId="58" xfId="2" applyFont="1" applyBorder="1" applyAlignment="1">
      <alignment horizontal="left" vertical="center" wrapText="1"/>
    </xf>
    <xf numFmtId="4" fontId="10" fillId="0" borderId="58" xfId="2" applyNumberFormat="1" applyFont="1" applyBorder="1" applyAlignment="1">
      <alignment horizontal="center" vertical="center" wrapText="1"/>
    </xf>
    <xf numFmtId="0" fontId="13" fillId="0" borderId="57" xfId="2" applyNumberFormat="1" applyFont="1" applyFill="1" applyBorder="1" applyAlignment="1">
      <alignment horizontal="center" vertical="center"/>
    </xf>
    <xf numFmtId="0" fontId="10" fillId="0" borderId="58" xfId="2" applyFont="1" applyBorder="1" applyAlignment="1">
      <alignment horizontal="center" vertical="center" wrapText="1"/>
    </xf>
    <xf numFmtId="4" fontId="11" fillId="12" borderId="4" xfId="2" applyNumberFormat="1" applyFont="1" applyFill="1" applyBorder="1" applyAlignment="1">
      <alignment horizontal="center" vertical="center"/>
    </xf>
    <xf numFmtId="4" fontId="11" fillId="12" borderId="5" xfId="2" applyNumberFormat="1" applyFont="1" applyFill="1" applyBorder="1" applyAlignment="1">
      <alignment horizontal="center" vertical="center"/>
    </xf>
    <xf numFmtId="4" fontId="11" fillId="12" borderId="18" xfId="2" applyNumberFormat="1" applyFont="1" applyFill="1" applyBorder="1" applyAlignment="1">
      <alignment horizontal="center" vertical="center"/>
    </xf>
    <xf numFmtId="4" fontId="11" fillId="12" borderId="25" xfId="2" applyNumberFormat="1" applyFont="1" applyFill="1" applyBorder="1" applyAlignment="1">
      <alignment horizontal="center" vertical="center"/>
    </xf>
    <xf numFmtId="4" fontId="10" fillId="12" borderId="8" xfId="2" applyNumberFormat="1" applyFont="1" applyFill="1" applyBorder="1" applyAlignment="1">
      <alignment horizontal="center" vertical="center"/>
    </xf>
    <xf numFmtId="4" fontId="11" fillId="12" borderId="4" xfId="2" applyNumberFormat="1" applyFont="1" applyFill="1" applyBorder="1" applyAlignment="1">
      <alignment vertical="center"/>
    </xf>
    <xf numFmtId="10" fontId="6" fillId="12" borderId="36" xfId="4" applyNumberFormat="1" applyFont="1" applyFill="1" applyBorder="1"/>
    <xf numFmtId="10" fontId="6" fillId="12" borderId="36" xfId="3" applyNumberFormat="1" applyFont="1" applyFill="1" applyBorder="1"/>
    <xf numFmtId="10" fontId="6" fillId="12" borderId="0" xfId="3" applyNumberFormat="1" applyFont="1" applyFill="1"/>
    <xf numFmtId="10" fontId="0" fillId="12" borderId="0" xfId="3" applyNumberFormat="1" applyFont="1" applyFill="1"/>
    <xf numFmtId="10" fontId="0" fillId="12" borderId="36" xfId="3" applyNumberFormat="1" applyFont="1" applyFill="1" applyBorder="1"/>
    <xf numFmtId="10" fontId="0" fillId="12" borderId="36" xfId="0" applyNumberFormat="1" applyFill="1" applyBorder="1"/>
    <xf numFmtId="10" fontId="0" fillId="12" borderId="39" xfId="0" applyNumberFormat="1" applyFill="1" applyBorder="1"/>
    <xf numFmtId="4" fontId="11" fillId="12" borderId="54" xfId="2" applyNumberFormat="1" applyFont="1" applyFill="1" applyBorder="1" applyAlignment="1">
      <alignment horizontal="center" vertical="center"/>
    </xf>
    <xf numFmtId="49" fontId="10" fillId="8" borderId="19" xfId="2" applyNumberFormat="1" applyFont="1" applyFill="1" applyBorder="1" applyAlignment="1">
      <alignment horizontal="left" vertical="center" wrapText="1"/>
    </xf>
    <xf numFmtId="2" fontId="20" fillId="12" borderId="23" xfId="2" applyNumberFormat="1" applyFont="1" applyFill="1" applyBorder="1" applyAlignment="1">
      <alignment horizontal="right" vertical="center"/>
    </xf>
    <xf numFmtId="165" fontId="16" fillId="12" borderId="4" xfId="1" applyFont="1" applyFill="1" applyBorder="1" applyAlignment="1" applyProtection="1">
      <alignment vertical="center"/>
    </xf>
    <xf numFmtId="165" fontId="16" fillId="12" borderId="23" xfId="1" applyFont="1" applyFill="1" applyBorder="1" applyAlignment="1" applyProtection="1">
      <alignment vertical="center"/>
    </xf>
    <xf numFmtId="165" fontId="20" fillId="12" borderId="28" xfId="1" applyFont="1" applyFill="1" applyBorder="1" applyAlignment="1">
      <alignment vertical="center"/>
    </xf>
    <xf numFmtId="165" fontId="20" fillId="12" borderId="5" xfId="1" applyFont="1" applyFill="1" applyBorder="1" applyAlignment="1">
      <alignment vertical="center"/>
    </xf>
    <xf numFmtId="165" fontId="16" fillId="12" borderId="5" xfId="1" applyFont="1" applyFill="1" applyBorder="1" applyAlignment="1" applyProtection="1">
      <alignment vertical="center"/>
    </xf>
    <xf numFmtId="10" fontId="16" fillId="12" borderId="4" xfId="1" applyNumberFormat="1" applyFont="1" applyFill="1" applyBorder="1" applyAlignment="1" applyProtection="1">
      <alignment vertical="center"/>
    </xf>
    <xf numFmtId="165" fontId="17" fillId="12" borderId="5" xfId="1" applyFont="1" applyFill="1" applyBorder="1" applyAlignment="1" applyProtection="1">
      <alignment vertical="center"/>
    </xf>
    <xf numFmtId="165" fontId="17" fillId="12" borderId="5" xfId="2" applyNumberFormat="1" applyFont="1" applyFill="1" applyBorder="1" applyAlignment="1">
      <alignment vertical="center"/>
    </xf>
    <xf numFmtId="165" fontId="22" fillId="12" borderId="5" xfId="2" applyNumberFormat="1" applyFont="1" applyFill="1" applyBorder="1" applyAlignment="1">
      <alignment vertical="center"/>
    </xf>
    <xf numFmtId="10" fontId="18" fillId="12" borderId="4" xfId="1" applyNumberFormat="1" applyFont="1" applyFill="1" applyBorder="1" applyAlignment="1" applyProtection="1">
      <alignment horizontal="center" vertical="center"/>
    </xf>
    <xf numFmtId="10" fontId="7" fillId="12" borderId="4" xfId="2" applyNumberFormat="1" applyFont="1" applyFill="1" applyBorder="1" applyAlignment="1" applyProtection="1"/>
    <xf numFmtId="10" fontId="7" fillId="12" borderId="27" xfId="2" applyNumberFormat="1" applyFont="1" applyFill="1" applyBorder="1" applyAlignment="1" applyProtection="1"/>
    <xf numFmtId="10" fontId="7" fillId="12" borderId="5" xfId="2" applyNumberFormat="1" applyFont="1" applyFill="1" applyBorder="1" applyAlignment="1" applyProtection="1"/>
    <xf numFmtId="10" fontId="7" fillId="12" borderId="4" xfId="2" applyNumberFormat="1" applyFont="1" applyFill="1" applyBorder="1" applyAlignment="1"/>
    <xf numFmtId="10" fontId="7" fillId="12" borderId="5" xfId="2" applyNumberFormat="1" applyFont="1" applyFill="1" applyBorder="1" applyAlignment="1"/>
    <xf numFmtId="10" fontId="8" fillId="12" borderId="4" xfId="2" applyNumberFormat="1" applyFont="1" applyFill="1" applyBorder="1" applyAlignment="1"/>
    <xf numFmtId="10" fontId="8" fillId="12" borderId="5" xfId="2" applyNumberFormat="1" applyFont="1" applyFill="1" applyBorder="1" applyAlignment="1"/>
    <xf numFmtId="10" fontId="7" fillId="12" borderId="4" xfId="2" applyNumberFormat="1" applyFont="1" applyFill="1" applyBorder="1" applyAlignment="1" applyProtection="1">
      <alignment vertical="center"/>
    </xf>
    <xf numFmtId="10" fontId="7" fillId="12" borderId="27" xfId="2" applyNumberFormat="1" applyFont="1" applyFill="1" applyBorder="1" applyAlignment="1" applyProtection="1">
      <alignment vertical="center"/>
    </xf>
    <xf numFmtId="10" fontId="7" fillId="12" borderId="5" xfId="2" applyNumberFormat="1" applyFont="1" applyFill="1" applyBorder="1" applyAlignment="1" applyProtection="1">
      <alignment vertical="center"/>
    </xf>
    <xf numFmtId="10" fontId="8" fillId="12" borderId="4" xfId="2" applyNumberFormat="1" applyFont="1" applyFill="1" applyBorder="1" applyAlignment="1" applyProtection="1">
      <alignment vertical="center"/>
    </xf>
    <xf numFmtId="10" fontId="8" fillId="12" borderId="5" xfId="2" applyNumberFormat="1" applyFont="1" applyFill="1" applyBorder="1" applyAlignment="1" applyProtection="1">
      <alignment vertical="center"/>
    </xf>
    <xf numFmtId="0" fontId="16" fillId="0" borderId="7" xfId="2" applyFont="1" applyBorder="1" applyAlignment="1">
      <alignment horizontal="center" vertical="center" wrapText="1"/>
    </xf>
    <xf numFmtId="4" fontId="10" fillId="12" borderId="19" xfId="2" applyNumberFormat="1" applyFont="1" applyFill="1" applyBorder="1" applyAlignment="1">
      <alignment horizontal="center" vertical="center" wrapText="1"/>
    </xf>
    <xf numFmtId="4" fontId="9" fillId="12" borderId="5" xfId="2" applyNumberFormat="1" applyFont="1" applyFill="1" applyBorder="1" applyAlignment="1">
      <alignment horizontal="center" vertical="center"/>
    </xf>
    <xf numFmtId="4" fontId="10" fillId="12" borderId="18" xfId="2" applyNumberFormat="1" applyFont="1" applyFill="1" applyBorder="1" applyAlignment="1">
      <alignment horizontal="center" vertical="center"/>
    </xf>
    <xf numFmtId="4" fontId="10" fillId="12" borderId="5" xfId="2" applyNumberFormat="1" applyFont="1" applyFill="1" applyBorder="1" applyAlignment="1">
      <alignment horizontal="center" vertical="center"/>
    </xf>
    <xf numFmtId="4" fontId="10" fillId="12" borderId="4" xfId="2" applyNumberFormat="1" applyFont="1" applyFill="1" applyBorder="1" applyAlignment="1">
      <alignment horizontal="center" vertical="center" wrapText="1"/>
    </xf>
    <xf numFmtId="0" fontId="10" fillId="0" borderId="21" xfId="2" applyNumberFormat="1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>
      <alignment horizontal="center"/>
    </xf>
    <xf numFmtId="0" fontId="9" fillId="0" borderId="0" xfId="2" applyNumberFormat="1" applyFont="1" applyFill="1" applyBorder="1" applyAlignment="1">
      <alignment horizontal="center" vertical="center"/>
    </xf>
    <xf numFmtId="0" fontId="9" fillId="0" borderId="13" xfId="2" applyNumberFormat="1" applyFont="1" applyFill="1" applyBorder="1" applyAlignment="1">
      <alignment horizontal="center"/>
    </xf>
    <xf numFmtId="0" fontId="9" fillId="0" borderId="1" xfId="2" applyNumberFormat="1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justify" vertical="center" wrapText="1"/>
    </xf>
    <xf numFmtId="0" fontId="9" fillId="8" borderId="3" xfId="2" applyNumberFormat="1" applyFont="1" applyFill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10" fillId="5" borderId="16" xfId="2" applyNumberFormat="1" applyFont="1" applyFill="1" applyBorder="1" applyAlignment="1">
      <alignment horizontal="center" vertical="center"/>
    </xf>
    <xf numFmtId="2" fontId="13" fillId="12" borderId="46" xfId="2" applyNumberFormat="1" applyFont="1" applyFill="1" applyBorder="1" applyAlignment="1">
      <alignment horizontal="left" vertical="center"/>
    </xf>
    <xf numFmtId="2" fontId="13" fillId="12" borderId="16" xfId="2" applyNumberFormat="1" applyFont="1" applyFill="1" applyBorder="1" applyAlignment="1">
      <alignment horizontal="left" vertical="center"/>
    </xf>
    <xf numFmtId="2" fontId="11" fillId="0" borderId="4" xfId="2" applyNumberFormat="1" applyFont="1" applyBorder="1" applyAlignment="1">
      <alignment horizontal="left" vertical="center"/>
    </xf>
    <xf numFmtId="2" fontId="23" fillId="0" borderId="3" xfId="2" applyNumberFormat="1" applyFont="1" applyFill="1" applyBorder="1" applyAlignment="1">
      <alignment horizontal="left" vertical="center"/>
    </xf>
    <xf numFmtId="2" fontId="23" fillId="0" borderId="4" xfId="2" applyNumberFormat="1" applyFont="1" applyFill="1" applyBorder="1" applyAlignment="1">
      <alignment horizontal="left" vertical="center"/>
    </xf>
    <xf numFmtId="3" fontId="9" fillId="0" borderId="2" xfId="2" applyNumberFormat="1" applyFont="1" applyFill="1" applyBorder="1" applyAlignment="1">
      <alignment horizontal="center" vertical="center"/>
    </xf>
    <xf numFmtId="0" fontId="11" fillId="0" borderId="3" xfId="2" applyFont="1" applyBorder="1" applyAlignment="1">
      <alignment horizontal="right" vertical="center"/>
    </xf>
    <xf numFmtId="0" fontId="11" fillId="0" borderId="4" xfId="2" applyFont="1" applyBorder="1" applyAlignment="1">
      <alignment horizontal="right" vertical="center"/>
    </xf>
    <xf numFmtId="2" fontId="11" fillId="0" borderId="24" xfId="2" applyNumberFormat="1" applyFont="1" applyBorder="1" applyAlignment="1">
      <alignment horizontal="left" vertical="center"/>
    </xf>
    <xf numFmtId="3" fontId="11" fillId="8" borderId="3" xfId="2" applyNumberFormat="1" applyFont="1" applyFill="1" applyBorder="1" applyAlignment="1">
      <alignment horizontal="right" vertical="center"/>
    </xf>
    <xf numFmtId="3" fontId="11" fillId="0" borderId="3" xfId="2" applyNumberFormat="1" applyFont="1" applyFill="1" applyBorder="1" applyAlignment="1">
      <alignment horizontal="right" vertical="center"/>
    </xf>
    <xf numFmtId="3" fontId="9" fillId="6" borderId="22" xfId="2" applyNumberFormat="1" applyFont="1" applyFill="1" applyBorder="1" applyAlignment="1">
      <alignment horizontal="center" vertical="center" wrapText="1"/>
    </xf>
    <xf numFmtId="3" fontId="11" fillId="0" borderId="41" xfId="2" applyNumberFormat="1" applyFont="1" applyFill="1" applyBorder="1" applyAlignment="1">
      <alignment horizontal="left" vertical="center"/>
    </xf>
    <xf numFmtId="0" fontId="11" fillId="3" borderId="42" xfId="2" applyFont="1" applyFill="1" applyBorder="1" applyAlignment="1">
      <alignment horizontal="center" vertical="center"/>
    </xf>
    <xf numFmtId="3" fontId="11" fillId="0" borderId="3" xfId="2" applyNumberFormat="1" applyFont="1" applyFill="1" applyBorder="1" applyAlignment="1">
      <alignment horizontal="left" vertical="center" wrapText="1"/>
    </xf>
    <xf numFmtId="0" fontId="11" fillId="0" borderId="1" xfId="2" applyNumberFormat="1" applyFont="1" applyFill="1" applyBorder="1" applyAlignment="1">
      <alignment horizontal="center" vertical="center"/>
    </xf>
    <xf numFmtId="3" fontId="11" fillId="0" borderId="17" xfId="2" applyNumberFormat="1" applyFont="1" applyFill="1" applyBorder="1" applyAlignment="1">
      <alignment horizontal="left" vertical="center"/>
    </xf>
    <xf numFmtId="0" fontId="11" fillId="3" borderId="18" xfId="2" applyFont="1" applyFill="1" applyBorder="1" applyAlignment="1">
      <alignment horizontal="center" vertical="center"/>
    </xf>
    <xf numFmtId="2" fontId="13" fillId="0" borderId="26" xfId="2" applyNumberFormat="1" applyFont="1" applyFill="1" applyBorder="1" applyAlignment="1">
      <alignment horizontal="left" vertical="center"/>
    </xf>
    <xf numFmtId="165" fontId="17" fillId="8" borderId="3" xfId="1" applyFont="1" applyFill="1" applyBorder="1" applyAlignment="1" applyProtection="1">
      <alignment horizontal="right" vertical="center"/>
    </xf>
    <xf numFmtId="0" fontId="16" fillId="8" borderId="3" xfId="2" applyFont="1" applyFill="1" applyBorder="1" applyAlignment="1">
      <alignment horizontal="left" vertical="center"/>
    </xf>
    <xf numFmtId="0" fontId="17" fillId="8" borderId="29" xfId="2" applyFont="1" applyFill="1" applyBorder="1" applyAlignment="1">
      <alignment horizontal="right" vertical="center"/>
    </xf>
    <xf numFmtId="0" fontId="17" fillId="8" borderId="27" xfId="2" applyFont="1" applyFill="1" applyBorder="1" applyAlignment="1">
      <alignment horizontal="right" vertical="center"/>
    </xf>
    <xf numFmtId="0" fontId="17" fillId="8" borderId="28" xfId="2" applyFont="1" applyFill="1" applyBorder="1" applyAlignment="1">
      <alignment horizontal="right" vertical="center"/>
    </xf>
    <xf numFmtId="0" fontId="17" fillId="0" borderId="2" xfId="2" applyFont="1" applyBorder="1" applyAlignment="1">
      <alignment horizontal="left" vertical="center"/>
    </xf>
    <xf numFmtId="165" fontId="17" fillId="8" borderId="29" xfId="1" applyFont="1" applyFill="1" applyBorder="1" applyAlignment="1" applyProtection="1">
      <alignment horizontal="right" vertical="center"/>
    </xf>
    <xf numFmtId="165" fontId="17" fillId="8" borderId="27" xfId="1" applyFont="1" applyFill="1" applyBorder="1" applyAlignment="1" applyProtection="1">
      <alignment horizontal="right" vertical="center"/>
    </xf>
    <xf numFmtId="165" fontId="17" fillId="8" borderId="28" xfId="1" applyFont="1" applyFill="1" applyBorder="1" applyAlignment="1" applyProtection="1">
      <alignment horizontal="right" vertical="center"/>
    </xf>
    <xf numFmtId="0" fontId="17" fillId="0" borderId="6" xfId="2" applyFont="1" applyBorder="1" applyAlignment="1">
      <alignment vertical="center"/>
    </xf>
    <xf numFmtId="0" fontId="17" fillId="0" borderId="7" xfId="2" applyFont="1" applyBorder="1" applyAlignment="1">
      <alignment vertical="center"/>
    </xf>
    <xf numFmtId="0" fontId="17" fillId="0" borderId="7" xfId="2" applyFont="1" applyFill="1" applyBorder="1" applyAlignment="1">
      <alignment horizontal="center" vertical="center"/>
    </xf>
    <xf numFmtId="0" fontId="17" fillId="0" borderId="4" xfId="2" applyFont="1" applyBorder="1" applyAlignment="1">
      <alignment horizontal="left" vertical="center"/>
    </xf>
    <xf numFmtId="0" fontId="17" fillId="0" borderId="23" xfId="2" applyFont="1" applyBorder="1" applyAlignment="1">
      <alignment horizontal="left" vertical="center"/>
    </xf>
    <xf numFmtId="0" fontId="17" fillId="0" borderId="27" xfId="2" applyFont="1" applyBorder="1" applyAlignment="1">
      <alignment horizontal="left" vertical="center"/>
    </xf>
    <xf numFmtId="0" fontId="17" fillId="0" borderId="28" xfId="2" applyFont="1" applyBorder="1" applyAlignment="1">
      <alignment horizontal="left" vertical="center"/>
    </xf>
    <xf numFmtId="0" fontId="17" fillId="0" borderId="3" xfId="2" applyFont="1" applyBorder="1" applyAlignment="1">
      <alignment horizontal="left" vertical="center"/>
    </xf>
    <xf numFmtId="0" fontId="17" fillId="0" borderId="5" xfId="2" applyFont="1" applyBorder="1" applyAlignment="1">
      <alignment horizontal="left" vertical="center"/>
    </xf>
    <xf numFmtId="0" fontId="17" fillId="0" borderId="19" xfId="2" applyFont="1" applyBorder="1" applyAlignment="1">
      <alignment horizontal="center"/>
    </xf>
    <xf numFmtId="0" fontId="16" fillId="0" borderId="5" xfId="2" applyFont="1" applyBorder="1" applyAlignment="1">
      <alignment horizontal="left" vertical="center"/>
    </xf>
    <xf numFmtId="0" fontId="16" fillId="8" borderId="5" xfId="2" applyFont="1" applyFill="1" applyBorder="1" applyAlignment="1">
      <alignment horizontal="left" vertical="center"/>
    </xf>
    <xf numFmtId="0" fontId="16" fillId="0" borderId="1" xfId="2" applyFont="1" applyBorder="1" applyAlignment="1">
      <alignment horizontal="center"/>
    </xf>
    <xf numFmtId="0" fontId="17" fillId="0" borderId="52" xfId="2" applyFont="1" applyBorder="1" applyAlignment="1">
      <alignment horizontal="center" vertical="center"/>
    </xf>
    <xf numFmtId="0" fontId="17" fillId="0" borderId="2" xfId="2" applyFont="1" applyBorder="1" applyAlignment="1">
      <alignment horizontal="center" vertical="center"/>
    </xf>
    <xf numFmtId="0" fontId="17" fillId="0" borderId="2" xfId="2" applyFont="1" applyBorder="1" applyAlignment="1">
      <alignment horizontal="center"/>
    </xf>
    <xf numFmtId="0" fontId="16" fillId="0" borderId="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33" xfId="3" applyFont="1" applyBorder="1" applyAlignment="1">
      <alignment horizontal="center" vertical="center"/>
    </xf>
    <xf numFmtId="0" fontId="6" fillId="0" borderId="35" xfId="3" applyFont="1" applyBorder="1" applyAlignment="1">
      <alignment horizontal="center" vertical="center"/>
    </xf>
    <xf numFmtId="0" fontId="21" fillId="2" borderId="47" xfId="2" applyNumberFormat="1" applyFont="1" applyFill="1" applyBorder="1" applyAlignment="1">
      <alignment horizontal="center" vertical="center"/>
    </xf>
    <xf numFmtId="0" fontId="21" fillId="2" borderId="45" xfId="2" applyNumberFormat="1" applyFont="1" applyFill="1" applyBorder="1" applyAlignment="1">
      <alignment horizontal="center" vertical="center"/>
    </xf>
    <xf numFmtId="0" fontId="19" fillId="4" borderId="43" xfId="2" applyNumberFormat="1" applyFont="1" applyFill="1" applyBorder="1" applyAlignment="1">
      <alignment horizontal="center" vertical="center" wrapText="1"/>
    </xf>
    <xf numFmtId="0" fontId="19" fillId="4" borderId="31" xfId="2" applyNumberFormat="1" applyFont="1" applyFill="1" applyBorder="1" applyAlignment="1">
      <alignment horizontal="center" vertical="center" wrapText="1"/>
    </xf>
    <xf numFmtId="0" fontId="19" fillId="4" borderId="44" xfId="2" applyNumberFormat="1" applyFont="1" applyFill="1" applyBorder="1" applyAlignment="1">
      <alignment horizontal="center" vertical="center" wrapText="1"/>
    </xf>
    <xf numFmtId="0" fontId="19" fillId="4" borderId="46" xfId="2" applyNumberFormat="1" applyFont="1" applyFill="1" applyBorder="1" applyAlignment="1">
      <alignment horizontal="center" vertical="center" wrapText="1"/>
    </xf>
    <xf numFmtId="0" fontId="19" fillId="4" borderId="16" xfId="2" applyNumberFormat="1" applyFont="1" applyFill="1" applyBorder="1" applyAlignment="1">
      <alignment horizontal="center" vertical="center" wrapText="1"/>
    </xf>
    <xf numFmtId="0" fontId="19" fillId="4" borderId="10" xfId="2" applyNumberFormat="1" applyFont="1" applyFill="1" applyBorder="1" applyAlignment="1">
      <alignment horizontal="center" vertical="center" wrapText="1"/>
    </xf>
    <xf numFmtId="0" fontId="8" fillId="0" borderId="15" xfId="2" applyNumberFormat="1" applyFont="1" applyFill="1" applyBorder="1" applyAlignment="1">
      <alignment horizontal="center" vertical="center"/>
    </xf>
    <xf numFmtId="0" fontId="8" fillId="0" borderId="49" xfId="2" applyNumberFormat="1" applyFont="1" applyFill="1" applyBorder="1" applyAlignment="1">
      <alignment horizontal="center" vertical="center"/>
    </xf>
    <xf numFmtId="0" fontId="8" fillId="0" borderId="50" xfId="2" applyNumberFormat="1" applyFont="1" applyFill="1" applyBorder="1" applyAlignment="1">
      <alignment horizontal="center" vertical="center"/>
    </xf>
    <xf numFmtId="0" fontId="1" fillId="2" borderId="43" xfId="2" applyNumberFormat="1" applyFont="1" applyFill="1" applyBorder="1" applyAlignment="1">
      <alignment horizontal="center" vertical="center"/>
    </xf>
    <xf numFmtId="0" fontId="1" fillId="2" borderId="31" xfId="2" applyNumberFormat="1" applyFont="1" applyFill="1" applyBorder="1" applyAlignment="1">
      <alignment horizontal="center" vertical="center"/>
    </xf>
    <xf numFmtId="0" fontId="1" fillId="2" borderId="32" xfId="2" applyNumberFormat="1" applyFont="1" applyFill="1" applyBorder="1" applyAlignment="1">
      <alignment horizontal="center" vertical="center"/>
    </xf>
    <xf numFmtId="0" fontId="1" fillId="2" borderId="55" xfId="2" applyNumberFormat="1" applyFont="1" applyFill="1" applyBorder="1" applyAlignment="1">
      <alignment horizontal="center" vertical="center"/>
    </xf>
    <xf numFmtId="0" fontId="1" fillId="2" borderId="51" xfId="2" applyNumberFormat="1" applyFont="1" applyFill="1" applyBorder="1" applyAlignment="1">
      <alignment horizontal="center" vertical="center"/>
    </xf>
    <xf numFmtId="0" fontId="1" fillId="2" borderId="56" xfId="2" applyNumberFormat="1" applyFont="1" applyFill="1" applyBorder="1" applyAlignment="1">
      <alignment horizontal="center" vertical="center"/>
    </xf>
    <xf numFmtId="0" fontId="21" fillId="2" borderId="48" xfId="2" applyNumberFormat="1" applyFont="1" applyFill="1" applyBorder="1" applyAlignment="1">
      <alignment horizontal="center" vertical="center"/>
    </xf>
    <xf numFmtId="0" fontId="1" fillId="2" borderId="29" xfId="2" applyNumberFormat="1" applyFont="1" applyFill="1" applyBorder="1" applyAlignment="1">
      <alignment horizontal="center" vertical="center"/>
    </xf>
    <xf numFmtId="0" fontId="1" fillId="2" borderId="27" xfId="2" applyNumberFormat="1" applyFont="1" applyFill="1" applyBorder="1" applyAlignment="1">
      <alignment horizontal="center" vertical="center"/>
    </xf>
    <xf numFmtId="0" fontId="1" fillId="2" borderId="25" xfId="2" applyNumberFormat="1" applyFont="1" applyFill="1" applyBorder="1" applyAlignment="1">
      <alignment horizontal="center" vertical="center"/>
    </xf>
    <xf numFmtId="0" fontId="7" fillId="0" borderId="4" xfId="2" applyNumberFormat="1" applyFont="1" applyFill="1" applyBorder="1" applyAlignment="1">
      <alignment horizontal="left" vertical="center"/>
    </xf>
    <xf numFmtId="0" fontId="8" fillId="0" borderId="3" xfId="2" applyNumberFormat="1" applyFont="1" applyFill="1" applyBorder="1" applyAlignment="1">
      <alignment horizontal="right" vertical="center"/>
    </xf>
    <xf numFmtId="0" fontId="7" fillId="0" borderId="23" xfId="2" applyNumberFormat="1" applyFont="1" applyFill="1" applyBorder="1" applyAlignment="1">
      <alignment horizontal="left" vertical="center"/>
    </xf>
    <xf numFmtId="0" fontId="7" fillId="0" borderId="27" xfId="2" applyNumberFormat="1" applyFont="1" applyFill="1" applyBorder="1" applyAlignment="1">
      <alignment horizontal="left" vertical="center"/>
    </xf>
    <xf numFmtId="0" fontId="7" fillId="0" borderId="28" xfId="2" applyNumberFormat="1" applyFont="1" applyFill="1" applyBorder="1" applyAlignment="1">
      <alignment horizontal="left" vertical="center"/>
    </xf>
    <xf numFmtId="0" fontId="7" fillId="0" borderId="4" xfId="2" applyNumberFormat="1" applyFont="1" applyFill="1" applyBorder="1" applyAlignment="1">
      <alignment horizontal="left"/>
    </xf>
    <xf numFmtId="0" fontId="8" fillId="0" borderId="17" xfId="2" applyNumberFormat="1" applyFont="1" applyFill="1" applyBorder="1" applyAlignment="1">
      <alignment horizontal="right" vertical="center"/>
    </xf>
    <xf numFmtId="0" fontId="7" fillId="0" borderId="4" xfId="2" applyNumberFormat="1" applyFont="1" applyFill="1" applyBorder="1" applyAlignment="1">
      <alignment horizontal="left" vertical="center" wrapText="1"/>
    </xf>
    <xf numFmtId="0" fontId="8" fillId="0" borderId="4" xfId="2" applyNumberFormat="1" applyFont="1" applyFill="1" applyBorder="1" applyAlignment="1">
      <alignment horizontal="right" vertical="center"/>
    </xf>
    <xf numFmtId="0" fontId="6" fillId="2" borderId="29" xfId="2" applyNumberFormat="1" applyFont="1" applyFill="1" applyBorder="1" applyAlignment="1">
      <alignment horizontal="center" vertical="center"/>
    </xf>
    <xf numFmtId="0" fontId="6" fillId="2" borderId="27" xfId="2" applyNumberFormat="1" applyFont="1" applyFill="1" applyBorder="1" applyAlignment="1">
      <alignment horizontal="center" vertical="center"/>
    </xf>
    <xf numFmtId="0" fontId="6" fillId="2" borderId="25" xfId="2" applyNumberFormat="1" applyFont="1" applyFill="1" applyBorder="1" applyAlignment="1">
      <alignment horizontal="center" vertical="center"/>
    </xf>
    <xf numFmtId="0" fontId="7" fillId="0" borderId="46" xfId="2" applyNumberFormat="1" applyFont="1" applyFill="1" applyBorder="1" applyAlignment="1">
      <alignment horizontal="left" vertical="center"/>
    </xf>
    <xf numFmtId="0" fontId="7" fillId="0" borderId="16" xfId="2" applyNumberFormat="1" applyFont="1" applyFill="1" applyBorder="1" applyAlignment="1">
      <alignment horizontal="left" vertical="center"/>
    </xf>
    <xf numFmtId="0" fontId="7" fillId="0" borderId="10" xfId="2" applyNumberFormat="1" applyFont="1" applyFill="1" applyBorder="1" applyAlignment="1">
      <alignment horizontal="left" vertical="center"/>
    </xf>
  </cellXfs>
  <cellStyles count="6">
    <cellStyle name="Normal" xfId="0" builtinId="0"/>
    <cellStyle name="Normal 2 2" xfId="3" xr:uid="{34D0CC31-0653-4168-AAD7-1376BD5A4C5B}"/>
    <cellStyle name="Porcentagem" xfId="5" builtinId="5"/>
    <cellStyle name="Porcentagem 3" xfId="4" xr:uid="{7904DBA2-0372-41CD-851A-7D9C8E609770}"/>
    <cellStyle name="TableStyleLight1" xfId="2" xr:uid="{00000000-0005-0000-0000-000003000000}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4BACC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1893960</xdr:colOff>
      <xdr:row>1</xdr:row>
      <xdr:rowOff>27360</xdr:rowOff>
    </xdr:from>
    <xdr:to>
      <xdr:col>6</xdr:col>
      <xdr:colOff>1029377</xdr:colOff>
      <xdr:row>4</xdr:row>
      <xdr:rowOff>139680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823120" y="228960"/>
          <a:ext cx="5703120" cy="750600"/>
        </a:xfrm>
        <a:prstGeom prst="rect">
          <a:avLst/>
        </a:prstGeom>
      </xdr:spPr>
      <xdr:txBody>
        <a:bodyPr lIns="27360" tIns="22680" rIns="0" bIns="0" anchor="ctr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do Desenvolvimento Regional - MDR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200160</xdr:colOff>
      <xdr:row>1</xdr:row>
      <xdr:rowOff>168840</xdr:rowOff>
    </xdr:from>
    <xdr:to>
      <xdr:col>2</xdr:col>
      <xdr:colOff>1886550</xdr:colOff>
      <xdr:row>4</xdr:row>
      <xdr:rowOff>82440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42800" y="370440"/>
          <a:ext cx="2239560" cy="551880"/>
        </a:xfrm>
        <a:prstGeom prst="line">
          <a:avLst/>
        </a:prstGeom>
      </xdr:spPr>
    </xdr:sp>
    <xdr:clientData/>
  </xdr:twoCellAnchor>
  <xdr:twoCellAnchor editAs="oneCell">
    <xdr:from>
      <xdr:col>1</xdr:col>
      <xdr:colOff>280080</xdr:colOff>
      <xdr:row>1</xdr:row>
      <xdr:rowOff>180000</xdr:rowOff>
    </xdr:from>
    <xdr:to>
      <xdr:col>2</xdr:col>
      <xdr:colOff>1662270</xdr:colOff>
      <xdr:row>3</xdr:row>
      <xdr:rowOff>194040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2720" y="381600"/>
          <a:ext cx="1935360" cy="450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1893960</xdr:colOff>
      <xdr:row>3</xdr:row>
      <xdr:rowOff>27000</xdr:rowOff>
    </xdr:from>
    <xdr:to>
      <xdr:col>6</xdr:col>
      <xdr:colOff>656363</xdr:colOff>
      <xdr:row>6</xdr:row>
      <xdr:rowOff>139320</xdr:rowOff>
    </xdr:to>
    <xdr:sp macro="" textlink="">
      <xdr:nvSpPr>
        <xdr:cNvPr id="7" name="CustomShape 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2823120" y="665280"/>
          <a:ext cx="5415840" cy="750600"/>
        </a:xfrm>
        <a:prstGeom prst="rect">
          <a:avLst/>
        </a:prstGeom>
      </xdr:spPr>
      <xdr:txBody>
        <a:bodyPr lIns="27360" tIns="22680" rIns="0" bIns="0" anchor="ctr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do Desenvolvimento Regional - MDR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200160</xdr:colOff>
      <xdr:row>3</xdr:row>
      <xdr:rowOff>168480</xdr:rowOff>
    </xdr:from>
    <xdr:to>
      <xdr:col>2</xdr:col>
      <xdr:colOff>1880200</xdr:colOff>
      <xdr:row>6</xdr:row>
      <xdr:rowOff>82440</xdr:rowOff>
    </xdr:to>
    <xdr:sp macro="" textlink="">
      <xdr:nvSpPr>
        <xdr:cNvPr id="8" name="CustomShape 1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>
        <a:xfrm>
          <a:off x="442800" y="806760"/>
          <a:ext cx="2239560" cy="552240"/>
        </a:xfrm>
        <a:prstGeom prst="line">
          <a:avLst/>
        </a:prstGeom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3412800</xdr:colOff>
      <xdr:row>1</xdr:row>
      <xdr:rowOff>99000</xdr:rowOff>
    </xdr:from>
    <xdr:to>
      <xdr:col>8</xdr:col>
      <xdr:colOff>632880</xdr:colOff>
      <xdr:row>4</xdr:row>
      <xdr:rowOff>168480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3545640" y="270360"/>
          <a:ext cx="6515640" cy="583560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1000" b="1">
              <a:solidFill>
                <a:srgbClr val="000000"/>
              </a:solidFill>
              <a:latin typeface="Arial"/>
            </a:rPr>
            <a:t>Ministério do</a:t>
          </a:r>
          <a:r>
            <a:rPr lang="pt-BR" sz="1000" b="1" baseline="0">
              <a:solidFill>
                <a:srgbClr val="000000"/>
              </a:solidFill>
              <a:latin typeface="Arial"/>
            </a:rPr>
            <a:t> Desenvolvimento Regional</a:t>
          </a:r>
          <a:r>
            <a:rPr lang="pt-BR" sz="1000" b="1">
              <a:solidFill>
                <a:srgbClr val="000000"/>
              </a:solidFill>
              <a:latin typeface="Arial"/>
            </a:rPr>
            <a:t> - MDR</a:t>
          </a:r>
          <a:endParaRPr/>
        </a:p>
        <a:p>
          <a:r>
            <a:rPr lang="pt-BR" sz="10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10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179280</xdr:colOff>
      <xdr:row>1</xdr:row>
      <xdr:rowOff>124200</xdr:rowOff>
    </xdr:from>
    <xdr:to>
      <xdr:col>1</xdr:col>
      <xdr:colOff>3093480</xdr:colOff>
      <xdr:row>4</xdr:row>
      <xdr:rowOff>133200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2120" y="295560"/>
          <a:ext cx="2914200" cy="5230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135000</xdr:colOff>
      <xdr:row>1</xdr:row>
      <xdr:rowOff>43200</xdr:rowOff>
    </xdr:from>
    <xdr:to>
      <xdr:col>2</xdr:col>
      <xdr:colOff>441558</xdr:colOff>
      <xdr:row>1</xdr:row>
      <xdr:rowOff>493920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16BF15-6A21-4B1A-AA3C-DDD95795AA14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9775" y="167025"/>
          <a:ext cx="1866541" cy="450720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0</xdr:row>
      <xdr:rowOff>105833</xdr:rowOff>
    </xdr:from>
    <xdr:to>
      <xdr:col>6</xdr:col>
      <xdr:colOff>601042</xdr:colOff>
      <xdr:row>1</xdr:row>
      <xdr:rowOff>457277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8146388-CA79-483D-986F-14960FEC9F1B}"/>
            </a:ext>
          </a:extLst>
        </xdr:cNvPr>
        <xdr:cNvSpPr/>
      </xdr:nvSpPr>
      <xdr:spPr>
        <a:xfrm>
          <a:off x="1981200" y="105833"/>
          <a:ext cx="4042165" cy="475269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do</a:t>
          </a:r>
          <a:r>
            <a:rPr lang="pt-BR" sz="900" b="1" baseline="0">
              <a:solidFill>
                <a:srgbClr val="000000"/>
              </a:solidFill>
              <a:latin typeface="Arial"/>
            </a:rPr>
            <a:t> Desenvolvimento Regional -</a:t>
          </a:r>
          <a:r>
            <a:rPr lang="pt-BR" sz="900" b="1">
              <a:solidFill>
                <a:srgbClr val="000000"/>
              </a:solidFill>
              <a:latin typeface="Arial"/>
            </a:rPr>
            <a:t> MDR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135000</xdr:colOff>
      <xdr:row>1</xdr:row>
      <xdr:rowOff>43200</xdr:rowOff>
    </xdr:from>
    <xdr:to>
      <xdr:col>2</xdr:col>
      <xdr:colOff>441558</xdr:colOff>
      <xdr:row>1</xdr:row>
      <xdr:rowOff>493920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B5F378-FB6A-4DB2-88D5-D40C798457E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9775" y="167025"/>
          <a:ext cx="973308" cy="450720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0</xdr:row>
      <xdr:rowOff>105833</xdr:rowOff>
    </xdr:from>
    <xdr:to>
      <xdr:col>6</xdr:col>
      <xdr:colOff>601042</xdr:colOff>
      <xdr:row>1</xdr:row>
      <xdr:rowOff>457277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3CD6F241-BEFB-4AAD-ABA9-7BE6A8052C1F}"/>
            </a:ext>
          </a:extLst>
        </xdr:cNvPr>
        <xdr:cNvSpPr/>
      </xdr:nvSpPr>
      <xdr:spPr>
        <a:xfrm>
          <a:off x="1981200" y="105833"/>
          <a:ext cx="4039567" cy="475269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do</a:t>
          </a:r>
          <a:r>
            <a:rPr lang="pt-BR" sz="900" b="1" baseline="0">
              <a:solidFill>
                <a:srgbClr val="000000"/>
              </a:solidFill>
              <a:latin typeface="Arial"/>
            </a:rPr>
            <a:t> Desenvolvimento Regional -</a:t>
          </a:r>
          <a:r>
            <a:rPr lang="pt-BR" sz="900" b="1">
              <a:solidFill>
                <a:srgbClr val="000000"/>
              </a:solidFill>
              <a:latin typeface="Arial"/>
            </a:rPr>
            <a:t> MDR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135000</xdr:colOff>
      <xdr:row>1</xdr:row>
      <xdr:rowOff>43200</xdr:rowOff>
    </xdr:from>
    <xdr:to>
      <xdr:col>2</xdr:col>
      <xdr:colOff>441558</xdr:colOff>
      <xdr:row>1</xdr:row>
      <xdr:rowOff>493920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7350F0-AFB9-403C-8B2A-08BB569B4537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9775" y="167025"/>
          <a:ext cx="973308" cy="450720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0</xdr:row>
      <xdr:rowOff>105833</xdr:rowOff>
    </xdr:from>
    <xdr:to>
      <xdr:col>6</xdr:col>
      <xdr:colOff>601042</xdr:colOff>
      <xdr:row>1</xdr:row>
      <xdr:rowOff>457277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CE5A0283-69F8-4405-AE19-9B003006E7D8}"/>
            </a:ext>
          </a:extLst>
        </xdr:cNvPr>
        <xdr:cNvSpPr/>
      </xdr:nvSpPr>
      <xdr:spPr>
        <a:xfrm>
          <a:off x="1981200" y="105833"/>
          <a:ext cx="4039567" cy="475269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do</a:t>
          </a:r>
          <a:r>
            <a:rPr lang="pt-BR" sz="900" b="1" baseline="0">
              <a:solidFill>
                <a:srgbClr val="000000"/>
              </a:solidFill>
              <a:latin typeface="Arial"/>
            </a:rPr>
            <a:t> Desenvolvimento Regional -</a:t>
          </a:r>
          <a:r>
            <a:rPr lang="pt-BR" sz="900" b="1">
              <a:solidFill>
                <a:srgbClr val="000000"/>
              </a:solidFill>
              <a:latin typeface="Arial"/>
            </a:rPr>
            <a:t> MDR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133350</xdr:rowOff>
    </xdr:from>
    <xdr:to>
      <xdr:col>2</xdr:col>
      <xdr:colOff>657225</xdr:colOff>
      <xdr:row>3</xdr:row>
      <xdr:rowOff>66675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905B67B7-5AE4-4795-B661-CB2E48EDE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"/>
          <a:ext cx="19050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688975</xdr:colOff>
      <xdr:row>0</xdr:row>
      <xdr:rowOff>152400</xdr:rowOff>
    </xdr:from>
    <xdr:to>
      <xdr:col>5</xdr:col>
      <xdr:colOff>371463</xdr:colOff>
      <xdr:row>3</xdr:row>
      <xdr:rowOff>152400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EE9DBAF5-CA37-4952-9B4B-1EFB9F9FE295}"/>
            </a:ext>
          </a:extLst>
        </xdr:cNvPr>
        <xdr:cNvSpPr>
          <a:spLocks noChangeArrowheads="1"/>
        </xdr:cNvSpPr>
      </xdr:nvSpPr>
      <xdr:spPr bwMode="auto">
        <a:xfrm>
          <a:off x="2032000" y="152400"/>
          <a:ext cx="4749788" cy="485775"/>
        </a:xfrm>
        <a:custGeom>
          <a:avLst/>
          <a:gdLst>
            <a:gd name="G0" fmla="*/ 13969 1 2"/>
            <a:gd name="G1" fmla="*/ 1350 1 2"/>
            <a:gd name="G2" fmla="+- 1350 0 0"/>
            <a:gd name="G3" fmla="+- 13969 0 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0" t="0" r="0" b="0"/>
          <a:pathLst>
            <a:path>
              <a:moveTo>
                <a:pt x="0" y="0"/>
              </a:moveTo>
              <a:lnTo>
                <a:pt x="13969" y="0"/>
              </a:lnTo>
              <a:lnTo>
                <a:pt x="13969" y="1350"/>
              </a:lnTo>
              <a:lnTo>
                <a:pt x="0" y="1350"/>
              </a:lnTo>
              <a:close/>
            </a:path>
          </a:pathLst>
        </a:custGeom>
        <a:noFill/>
        <a:ln w="9360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Parnaíba.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 -</a:t>
          </a:r>
          <a:r>
            <a:rPr lang="pt-B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.martin/Documents/Diversos/PARECER%20DE%20CUSTOS/CERTIFICA&#199;&#195;O%20LOTES%20PONTAL%20SUL%20-%202019/Anexo%20III%20-%20COMPOSI&#199;&#195;O%20DE%20PRE&#199;OS%20JEONES%20-%20Parecer3%20Final%20N&#227;o%20Desoner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PO-I"/>
      <sheetName val="COMPOSIÇÕES UNITARIAS"/>
      <sheetName val="Composição Locação"/>
      <sheetName val=" Composição Rastreio"/>
      <sheetName val=" Composição Certificação"/>
      <sheetName val="Composição Picada"/>
      <sheetName val="BDI"/>
      <sheetName val="Enc Sociais"/>
      <sheetName val="VEICULOS (2)"/>
      <sheetName val="VEICULOS"/>
    </sheetNames>
    <sheetDataSet>
      <sheetData sheetId="0"/>
      <sheetData sheetId="1"/>
      <sheetData sheetId="2">
        <row r="2">
          <cell r="B2"/>
        </row>
      </sheetData>
      <sheetData sheetId="3">
        <row r="11">
          <cell r="F11">
            <v>9.84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2:IZ31"/>
  <sheetViews>
    <sheetView view="pageBreakPreview" zoomScale="90" zoomScaleNormal="100" zoomScaleSheetLayoutView="90" workbookViewId="0">
      <selection activeCell="S20" sqref="S20"/>
    </sheetView>
  </sheetViews>
  <sheetFormatPr defaultRowHeight="15.75" x14ac:dyDescent="0.25"/>
  <cols>
    <col min="1" max="1" width="3.140625" style="15"/>
    <col min="2" max="2" width="6.85546875" style="15" customWidth="1"/>
    <col min="3" max="3" width="52.28515625" style="15"/>
    <col min="4" max="5" width="10.5703125" style="15" customWidth="1"/>
    <col min="6" max="6" width="11.7109375" style="15" customWidth="1"/>
    <col min="7" max="7" width="15.7109375" style="15" customWidth="1"/>
    <col min="8" max="8" width="3.85546875" style="15"/>
    <col min="9" max="9" width="8.85546875" style="15"/>
    <col min="10" max="10" width="10" style="28" bestFit="1" customWidth="1"/>
    <col min="11" max="12" width="9.140625" style="28"/>
    <col min="13" max="260" width="8.85546875" style="15"/>
  </cols>
  <sheetData>
    <row r="2" spans="1:260" ht="15" customHeight="1" x14ac:dyDescent="0.25">
      <c r="B2" s="258"/>
      <c r="C2" s="258"/>
      <c r="D2" s="258"/>
      <c r="E2" s="258"/>
      <c r="F2" s="258"/>
      <c r="G2" s="258"/>
      <c r="H2" s="16"/>
      <c r="I2" s="17"/>
      <c r="J2" s="37"/>
      <c r="K2" s="37"/>
      <c r="L2" s="37"/>
      <c r="M2" s="17"/>
    </row>
    <row r="3" spans="1:260" ht="19.5" customHeight="1" x14ac:dyDescent="0.25">
      <c r="B3" s="258"/>
      <c r="C3" s="258"/>
      <c r="D3" s="258"/>
      <c r="E3" s="258"/>
      <c r="F3" s="258"/>
      <c r="G3" s="258"/>
      <c r="H3" s="18"/>
      <c r="I3" s="18"/>
      <c r="J3" s="18"/>
      <c r="K3" s="18"/>
      <c r="L3" s="18"/>
      <c r="M3" s="18"/>
    </row>
    <row r="4" spans="1:260" x14ac:dyDescent="0.25">
      <c r="B4" s="258"/>
      <c r="C4" s="258"/>
      <c r="D4" s="258"/>
      <c r="E4" s="258"/>
      <c r="F4" s="258"/>
      <c r="G4" s="258"/>
      <c r="H4" s="18"/>
      <c r="I4" s="18"/>
      <c r="J4" s="18"/>
      <c r="K4" s="18"/>
      <c r="L4" s="18"/>
      <c r="M4" s="18"/>
    </row>
    <row r="5" spans="1:260" x14ac:dyDescent="0.25">
      <c r="B5" s="258"/>
      <c r="C5" s="258"/>
      <c r="D5" s="258"/>
      <c r="E5" s="258"/>
      <c r="F5" s="258"/>
      <c r="G5" s="258"/>
      <c r="H5" s="18"/>
      <c r="I5" s="18"/>
      <c r="J5" s="18"/>
      <c r="K5" s="18"/>
      <c r="L5" s="18"/>
      <c r="M5" s="18"/>
    </row>
    <row r="6" spans="1:260" x14ac:dyDescent="0.25">
      <c r="B6" s="258"/>
      <c r="C6" s="258"/>
      <c r="D6" s="258"/>
      <c r="E6" s="258"/>
      <c r="F6" s="258"/>
      <c r="G6" s="258"/>
      <c r="H6" s="16"/>
      <c r="I6" s="17"/>
      <c r="J6" s="37"/>
      <c r="K6" s="37"/>
      <c r="L6" s="37"/>
      <c r="M6" s="17"/>
    </row>
    <row r="7" spans="1:260" ht="15" customHeight="1" x14ac:dyDescent="0.25">
      <c r="B7" s="259" t="s">
        <v>200</v>
      </c>
      <c r="C7" s="259"/>
      <c r="D7" s="259"/>
      <c r="E7" s="259"/>
      <c r="F7" s="259"/>
      <c r="G7" s="259"/>
      <c r="H7" s="16"/>
      <c r="I7" s="17"/>
      <c r="J7" s="37"/>
      <c r="K7" s="37"/>
      <c r="L7" s="37"/>
      <c r="M7" s="17"/>
    </row>
    <row r="8" spans="1:260" x14ac:dyDescent="0.25">
      <c r="B8" s="259"/>
      <c r="C8" s="259"/>
      <c r="D8" s="259"/>
      <c r="E8" s="259"/>
      <c r="F8" s="259"/>
      <c r="G8" s="259"/>
      <c r="H8" s="19"/>
      <c r="I8" s="19"/>
      <c r="J8" s="148"/>
      <c r="K8" s="148"/>
      <c r="L8" s="148"/>
      <c r="M8" s="19"/>
    </row>
    <row r="9" spans="1:260" ht="15" customHeight="1" x14ac:dyDescent="0.25">
      <c r="B9" s="260" t="s">
        <v>204</v>
      </c>
      <c r="C9" s="260"/>
      <c r="D9" s="260"/>
      <c r="E9" s="260"/>
      <c r="F9" s="260"/>
      <c r="G9" s="260"/>
      <c r="H9" s="19"/>
      <c r="I9" s="19"/>
      <c r="J9" s="148"/>
      <c r="K9" s="148"/>
      <c r="L9" s="148"/>
      <c r="M9" s="19"/>
    </row>
    <row r="10" spans="1:260" ht="40.5" customHeight="1" x14ac:dyDescent="0.25">
      <c r="B10" s="260"/>
      <c r="C10" s="260"/>
      <c r="D10" s="260"/>
      <c r="E10" s="260"/>
      <c r="F10" s="260"/>
      <c r="G10" s="260"/>
      <c r="H10" s="18"/>
      <c r="I10" s="18"/>
      <c r="J10" s="18"/>
      <c r="K10" s="18"/>
      <c r="L10" s="18"/>
      <c r="M10" s="18"/>
    </row>
    <row r="11" spans="1:260" ht="15" customHeight="1" x14ac:dyDescent="0.25">
      <c r="B11" s="260" t="s">
        <v>191</v>
      </c>
      <c r="C11" s="260"/>
      <c r="D11" s="260"/>
      <c r="E11" s="260"/>
      <c r="F11" s="260"/>
      <c r="G11" s="260"/>
      <c r="H11" s="20"/>
      <c r="I11" s="20"/>
      <c r="J11" s="20"/>
      <c r="K11" s="20"/>
      <c r="L11" s="20"/>
      <c r="M11" s="20"/>
    </row>
    <row r="12" spans="1:260" ht="40.5" customHeight="1" x14ac:dyDescent="0.25">
      <c r="B12" s="260"/>
      <c r="C12" s="260"/>
      <c r="D12" s="260"/>
      <c r="E12" s="260"/>
      <c r="F12" s="260"/>
      <c r="G12" s="260"/>
      <c r="H12" s="20"/>
      <c r="I12" s="20"/>
      <c r="J12" s="20"/>
      <c r="K12" s="20"/>
      <c r="L12" s="20"/>
      <c r="M12" s="20"/>
    </row>
    <row r="13" spans="1:260" ht="6" customHeight="1" x14ac:dyDescent="0.25">
      <c r="B13" s="21"/>
      <c r="C13" s="22"/>
      <c r="D13" s="22"/>
      <c r="E13" s="22"/>
      <c r="F13" s="22"/>
      <c r="G13" s="23"/>
      <c r="H13" s="22"/>
      <c r="I13" s="22"/>
      <c r="M13" s="22"/>
    </row>
    <row r="14" spans="1:260" ht="41.25" customHeight="1" x14ac:dyDescent="0.25">
      <c r="B14" s="24" t="s">
        <v>30</v>
      </c>
      <c r="C14" s="25" t="s">
        <v>31</v>
      </c>
      <c r="D14" s="25" t="s">
        <v>61</v>
      </c>
      <c r="E14" s="26" t="s">
        <v>62</v>
      </c>
      <c r="F14" s="26" t="s">
        <v>63</v>
      </c>
      <c r="G14" s="27" t="s">
        <v>64</v>
      </c>
    </row>
    <row r="15" spans="1:260" ht="21" customHeight="1" x14ac:dyDescent="0.25">
      <c r="B15" s="174">
        <v>1</v>
      </c>
      <c r="C15" s="175" t="s">
        <v>198</v>
      </c>
      <c r="D15" s="176" t="s">
        <v>23</v>
      </c>
      <c r="E15" s="177">
        <v>1</v>
      </c>
      <c r="F15" s="254">
        <f>'COMPOSIÇÕES UNITARIAS'!I30</f>
        <v>642.63</v>
      </c>
      <c r="G15" s="252">
        <f t="shared" ref="G15:G21" si="0">E15*F15</f>
        <v>642.63</v>
      </c>
    </row>
    <row r="16" spans="1:260" ht="27.75" customHeight="1" x14ac:dyDescent="0.25">
      <c r="A16" s="28"/>
      <c r="B16" s="174">
        <v>2</v>
      </c>
      <c r="C16" s="175" t="s">
        <v>183</v>
      </c>
      <c r="D16" s="176" t="s">
        <v>23</v>
      </c>
      <c r="E16" s="177">
        <v>1</v>
      </c>
      <c r="F16" s="254">
        <f>'COMPOSIÇÕES UNITARIAS'!I85</f>
        <v>9447.92</v>
      </c>
      <c r="G16" s="252">
        <f t="shared" si="0"/>
        <v>9447.92</v>
      </c>
      <c r="H16" s="28"/>
      <c r="I16" s="28"/>
      <c r="K16" s="161">
        <f>G16/G22</f>
        <v>7.7200000000000005E-2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  <c r="IU16" s="28"/>
      <c r="IV16" s="28"/>
      <c r="IW16" s="28"/>
      <c r="IX16" s="28"/>
      <c r="IY16" s="28"/>
      <c r="IZ16" s="28"/>
    </row>
    <row r="17" spans="1:260" ht="24.75" customHeight="1" x14ac:dyDescent="0.25">
      <c r="A17" s="28"/>
      <c r="B17" s="174">
        <v>3</v>
      </c>
      <c r="C17" s="225" t="s">
        <v>201</v>
      </c>
      <c r="D17" s="179" t="s">
        <v>23</v>
      </c>
      <c r="E17" s="180">
        <v>280</v>
      </c>
      <c r="F17" s="250">
        <f>'Composição Reconstituição'!G29</f>
        <v>332.51</v>
      </c>
      <c r="G17" s="252">
        <f t="shared" si="0"/>
        <v>93102.8</v>
      </c>
      <c r="H17" s="28"/>
      <c r="I17" s="28"/>
      <c r="J17" s="186"/>
      <c r="M17" s="28"/>
      <c r="N17" s="28"/>
      <c r="O17" s="172">
        <f>SUM(G17:G19)/G22</f>
        <v>0.83640000000000003</v>
      </c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  <c r="IU17" s="28"/>
      <c r="IV17" s="28"/>
      <c r="IW17" s="28"/>
      <c r="IX17" s="28"/>
      <c r="IY17" s="28"/>
      <c r="IZ17" s="28"/>
    </row>
    <row r="18" spans="1:260" ht="40.5" customHeight="1" x14ac:dyDescent="0.25">
      <c r="A18" s="28"/>
      <c r="B18" s="174">
        <v>4</v>
      </c>
      <c r="C18" s="225" t="s">
        <v>218</v>
      </c>
      <c r="D18" s="179" t="s">
        <v>23</v>
      </c>
      <c r="E18" s="180">
        <v>20</v>
      </c>
      <c r="F18" s="250">
        <f>'Montagem dos registros'!G29</f>
        <v>166.01</v>
      </c>
      <c r="G18" s="252">
        <f t="shared" si="0"/>
        <v>3320.2</v>
      </c>
      <c r="H18" s="28"/>
      <c r="I18" s="28"/>
      <c r="J18" s="186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  <c r="IW18" s="28"/>
      <c r="IX18" s="28"/>
      <c r="IY18" s="28"/>
      <c r="IZ18" s="28"/>
    </row>
    <row r="19" spans="1:260" ht="50.25" customHeight="1" x14ac:dyDescent="0.25">
      <c r="A19" s="28"/>
      <c r="B19" s="174">
        <v>5</v>
      </c>
      <c r="C19" s="178" t="s">
        <v>203</v>
      </c>
      <c r="D19" s="179" t="s">
        <v>23</v>
      </c>
      <c r="E19" s="180">
        <f>E17*0.3</f>
        <v>84</v>
      </c>
      <c r="F19" s="250">
        <f>'Elaboração Plantas'!G29</f>
        <v>71.22</v>
      </c>
      <c r="G19" s="252">
        <f t="shared" si="0"/>
        <v>5982.48</v>
      </c>
      <c r="H19" s="28"/>
      <c r="I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  <c r="IU19" s="28"/>
      <c r="IV19" s="28"/>
      <c r="IW19" s="28"/>
      <c r="IX19" s="28"/>
      <c r="IY19" s="28"/>
      <c r="IZ19" s="28"/>
    </row>
    <row r="20" spans="1:260" ht="20.25" customHeight="1" x14ac:dyDescent="0.25">
      <c r="A20" s="28"/>
      <c r="B20" s="181">
        <v>6</v>
      </c>
      <c r="C20" s="183" t="s">
        <v>202</v>
      </c>
      <c r="D20" s="182" t="s">
        <v>23</v>
      </c>
      <c r="E20" s="180">
        <f>E19</f>
        <v>84</v>
      </c>
      <c r="F20" s="250">
        <f>85.96*(1+BDI!E30)</f>
        <v>110.73</v>
      </c>
      <c r="G20" s="253">
        <f t="shared" si="0"/>
        <v>9301.32</v>
      </c>
      <c r="H20" s="28"/>
      <c r="I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  <c r="IU20" s="28"/>
      <c r="IV20" s="28"/>
      <c r="IW20" s="28"/>
      <c r="IX20" s="28"/>
      <c r="IY20" s="28"/>
      <c r="IZ20" s="28"/>
    </row>
    <row r="21" spans="1:260" ht="24" customHeight="1" x14ac:dyDescent="0.25">
      <c r="B21" s="181">
        <v>7</v>
      </c>
      <c r="C21" s="184" t="s">
        <v>199</v>
      </c>
      <c r="D21" s="185" t="s">
        <v>23</v>
      </c>
      <c r="E21" s="177">
        <v>1</v>
      </c>
      <c r="F21" s="254">
        <f>'COMPOSIÇÕES UNITARIAS'!I55</f>
        <v>642.63</v>
      </c>
      <c r="G21" s="253">
        <f t="shared" si="0"/>
        <v>642.63</v>
      </c>
    </row>
    <row r="22" spans="1:260" ht="42.75" customHeight="1" x14ac:dyDescent="0.25">
      <c r="B22" s="261" t="s">
        <v>65</v>
      </c>
      <c r="C22" s="261"/>
      <c r="D22" s="261"/>
      <c r="E22" s="261"/>
      <c r="F22" s="261"/>
      <c r="G22" s="251">
        <f>SUM(G15:G21)</f>
        <v>122439.98</v>
      </c>
      <c r="J22" s="166">
        <f>G22/343</f>
        <v>356.96787172011699</v>
      </c>
      <c r="K22" s="166"/>
      <c r="L22" s="166">
        <v>5300</v>
      </c>
      <c r="M22" s="166"/>
      <c r="N22" s="166">
        <v>17600</v>
      </c>
      <c r="S22" s="15" t="e">
        <f>G22/#REF!</f>
        <v>#REF!</v>
      </c>
    </row>
    <row r="23" spans="1:260" ht="32.25" customHeight="1" x14ac:dyDescent="0.25">
      <c r="B23" s="255" t="s">
        <v>193</v>
      </c>
      <c r="C23" s="255"/>
      <c r="D23" s="255"/>
      <c r="E23" s="255"/>
      <c r="F23" s="255"/>
      <c r="G23" s="255"/>
    </row>
    <row r="24" spans="1:260" s="28" customFormat="1" x14ac:dyDescent="0.25"/>
    <row r="25" spans="1:260" s="28" customFormat="1" x14ac:dyDescent="0.25">
      <c r="B25" s="256"/>
      <c r="C25" s="256"/>
      <c r="D25" s="256"/>
      <c r="E25" s="256"/>
      <c r="F25" s="256"/>
      <c r="G25" s="256"/>
    </row>
    <row r="26" spans="1:260" s="28" customFormat="1" x14ac:dyDescent="0.25">
      <c r="B26" s="29"/>
      <c r="C26" s="29"/>
      <c r="D26" s="29"/>
      <c r="E26" s="30"/>
      <c r="F26" s="29">
        <v>337</v>
      </c>
      <c r="G26" s="29">
        <v>5294.3914999999997</v>
      </c>
      <c r="H26" s="28" t="s">
        <v>173</v>
      </c>
    </row>
    <row r="27" spans="1:260" s="28" customFormat="1" x14ac:dyDescent="0.25">
      <c r="B27" s="31"/>
      <c r="C27" s="32"/>
      <c r="D27" s="32"/>
      <c r="E27" s="33"/>
      <c r="F27" s="34">
        <f>G22/F26</f>
        <v>363.32</v>
      </c>
      <c r="G27" s="147">
        <f>G22/G26</f>
        <v>23.13</v>
      </c>
    </row>
    <row r="28" spans="1:260" s="28" customFormat="1" x14ac:dyDescent="0.25">
      <c r="B28" s="31"/>
      <c r="C28" s="32"/>
      <c r="D28" s="32"/>
      <c r="E28" s="35"/>
      <c r="F28" s="36"/>
      <c r="G28" s="34">
        <f>G27*G26</f>
        <v>122459.28</v>
      </c>
    </row>
    <row r="29" spans="1:260" s="28" customFormat="1" x14ac:dyDescent="0.25">
      <c r="B29" s="37"/>
      <c r="C29" s="38"/>
      <c r="D29" s="38"/>
      <c r="E29" s="37"/>
      <c r="F29" s="39"/>
      <c r="G29" s="39"/>
    </row>
    <row r="30" spans="1:260" s="28" customFormat="1" x14ac:dyDescent="0.25">
      <c r="B30" s="37"/>
      <c r="C30" s="40"/>
      <c r="D30" s="40"/>
      <c r="E30" s="37"/>
      <c r="F30" s="39"/>
      <c r="G30" s="39"/>
    </row>
    <row r="31" spans="1:260" s="28" customFormat="1" x14ac:dyDescent="0.25">
      <c r="B31" s="257"/>
      <c r="C31" s="257"/>
      <c r="D31" s="257"/>
      <c r="E31" s="257"/>
      <c r="F31" s="257"/>
      <c r="G31" s="41"/>
      <c r="H31" s="42"/>
    </row>
  </sheetData>
  <mergeCells count="8">
    <mergeCell ref="B23:G23"/>
    <mergeCell ref="B25:G25"/>
    <mergeCell ref="B31:F31"/>
    <mergeCell ref="B2:G6"/>
    <mergeCell ref="B7:G8"/>
    <mergeCell ref="B9:G10"/>
    <mergeCell ref="B11:G12"/>
    <mergeCell ref="B22:F22"/>
  </mergeCells>
  <pageMargins left="0.51180555555555496" right="0.51180555555555496" top="0.78749999999999998" bottom="0.78749999999999998" header="0.51180555555555496" footer="0.51180555555555496"/>
  <pageSetup paperSize="9" scale="81" firstPageNumber="0" orientation="portrait" r:id="rId1"/>
  <colBreaks count="1" manualBreakCount="1">
    <brk id="7" max="2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79998168889431442"/>
  </sheetPr>
  <dimension ref="A2:IW33"/>
  <sheetViews>
    <sheetView view="pageBreakPreview" zoomScale="90" zoomScaleNormal="100" zoomScaleSheetLayoutView="90" workbookViewId="0">
      <selection activeCell="N22" sqref="N22"/>
    </sheetView>
  </sheetViews>
  <sheetFormatPr defaultRowHeight="15.75" x14ac:dyDescent="0.25"/>
  <cols>
    <col min="1" max="1" width="3.140625" style="15"/>
    <col min="2" max="2" width="7" style="15" customWidth="1"/>
    <col min="3" max="3" width="52.28515625" style="15"/>
    <col min="4" max="4" width="11.42578125" style="15"/>
    <col min="5" max="5" width="9.7109375" style="15"/>
    <col min="6" max="6" width="13.42578125" style="15" customWidth="1"/>
    <col min="7" max="7" width="14.85546875" style="15"/>
    <col min="8" max="8" width="4.28515625" style="15"/>
    <col min="9" max="257" width="8.85546875" style="15"/>
  </cols>
  <sheetData>
    <row r="2" spans="2:10" ht="3.75" customHeight="1" x14ac:dyDescent="0.25"/>
    <row r="3" spans="2:10" ht="30.75" customHeight="1" x14ac:dyDescent="0.25">
      <c r="B3" s="263" t="s">
        <v>94</v>
      </c>
      <c r="C3" s="263"/>
      <c r="D3" s="263"/>
      <c r="E3" s="263"/>
      <c r="F3" s="263"/>
      <c r="G3" s="263"/>
    </row>
    <row r="4" spans="2:10" ht="15" customHeight="1" x14ac:dyDescent="0.25">
      <c r="B4" s="258"/>
      <c r="C4" s="258"/>
      <c r="D4" s="258"/>
      <c r="E4" s="258"/>
      <c r="F4" s="258"/>
      <c r="G4" s="258"/>
      <c r="H4" s="16"/>
      <c r="I4" s="17"/>
      <c r="J4" s="17"/>
    </row>
    <row r="5" spans="2:10" ht="19.5" customHeight="1" x14ac:dyDescent="0.25">
      <c r="B5" s="258"/>
      <c r="C5" s="258"/>
      <c r="D5" s="258"/>
      <c r="E5" s="258"/>
      <c r="F5" s="258"/>
      <c r="G5" s="258"/>
      <c r="H5" s="18"/>
      <c r="I5" s="18"/>
      <c r="J5" s="18"/>
    </row>
    <row r="6" spans="2:10" x14ac:dyDescent="0.25">
      <c r="B6" s="258"/>
      <c r="C6" s="258"/>
      <c r="D6" s="258"/>
      <c r="E6" s="258"/>
      <c r="F6" s="258"/>
      <c r="G6" s="258"/>
      <c r="H6" s="18"/>
      <c r="I6" s="18"/>
      <c r="J6" s="18"/>
    </row>
    <row r="7" spans="2:10" x14ac:dyDescent="0.25">
      <c r="B7" s="258"/>
      <c r="C7" s="258"/>
      <c r="D7" s="258"/>
      <c r="E7" s="258"/>
      <c r="F7" s="258"/>
      <c r="G7" s="258"/>
      <c r="H7" s="18"/>
      <c r="I7" s="18"/>
      <c r="J7" s="18"/>
    </row>
    <row r="8" spans="2:10" x14ac:dyDescent="0.25">
      <c r="B8" s="258"/>
      <c r="C8" s="258"/>
      <c r="D8" s="258"/>
      <c r="E8" s="258"/>
      <c r="F8" s="258"/>
      <c r="G8" s="258"/>
      <c r="H8" s="16"/>
      <c r="I8" s="17"/>
      <c r="J8" s="17"/>
    </row>
    <row r="9" spans="2:10" ht="15" customHeight="1" x14ac:dyDescent="0.25">
      <c r="B9" s="259" t="str">
        <f>ORÇAMENTO!B7</f>
        <v>ANEXO I - PLANILHA ORÇAMENTÁRIA - DESONERADA</v>
      </c>
      <c r="C9" s="259"/>
      <c r="D9" s="259"/>
      <c r="E9" s="259"/>
      <c r="F9" s="259"/>
      <c r="G9" s="259"/>
      <c r="H9" s="16"/>
      <c r="I9" s="17"/>
      <c r="J9" s="17"/>
    </row>
    <row r="10" spans="2:10" ht="16.5" thickBot="1" x14ac:dyDescent="0.3">
      <c r="B10" s="259"/>
      <c r="C10" s="259"/>
      <c r="D10" s="259"/>
      <c r="E10" s="259"/>
      <c r="F10" s="259"/>
      <c r="G10" s="259"/>
      <c r="H10" s="19"/>
      <c r="I10" s="19"/>
      <c r="J10" s="19"/>
    </row>
    <row r="11" spans="2:10" ht="15" customHeight="1" thickBot="1" x14ac:dyDescent="0.3">
      <c r="B11" s="260" t="str">
        <f>ORÇAMENTO!B9</f>
        <v>SERVIÇO: ELABORAÇÃO DE DOCUMENTOS PARA RETIFICAÇÃO, DESMEMBRAMENTO E MONTAGEM PARA UNIFICAÇÃO DAS 20 GLEBAS CERTIFICADAS DO PROJETO PONTAL SUL (LOTE 01)</v>
      </c>
      <c r="C11" s="260"/>
      <c r="D11" s="260"/>
      <c r="E11" s="260"/>
      <c r="F11" s="260"/>
      <c r="G11" s="260"/>
      <c r="H11" s="19"/>
      <c r="I11" s="19"/>
      <c r="J11" s="19"/>
    </row>
    <row r="12" spans="2:10" ht="38.25" customHeight="1" thickBot="1" x14ac:dyDescent="0.3">
      <c r="B12" s="260"/>
      <c r="C12" s="260"/>
      <c r="D12" s="260"/>
      <c r="E12" s="260"/>
      <c r="F12" s="260"/>
      <c r="G12" s="260"/>
      <c r="H12" s="18"/>
      <c r="I12" s="18"/>
      <c r="J12" s="18"/>
    </row>
    <row r="13" spans="2:10" ht="15" customHeight="1" thickBot="1" x14ac:dyDescent="0.3">
      <c r="B13" s="260" t="str">
        <f>ORÇAMENTO!B11</f>
        <v>LOCAL: PETROLINA, ESTADO DE PERNAMBUCO, ATUAÇÃO DA 3ª SUPERINTENDÊNCIA REGIONAL DA CODEVASF</v>
      </c>
      <c r="C13" s="260"/>
      <c r="D13" s="260"/>
      <c r="E13" s="260"/>
      <c r="F13" s="260"/>
      <c r="G13" s="260"/>
      <c r="H13" s="20"/>
      <c r="I13" s="20"/>
      <c r="J13" s="20"/>
    </row>
    <row r="14" spans="2:10" ht="25.5" customHeight="1" x14ac:dyDescent="0.25">
      <c r="B14" s="260"/>
      <c r="C14" s="260"/>
      <c r="D14" s="260"/>
      <c r="E14" s="260"/>
      <c r="F14" s="260"/>
      <c r="G14" s="260"/>
      <c r="H14" s="20"/>
      <c r="I14" s="20"/>
      <c r="J14" s="20"/>
    </row>
    <row r="15" spans="2:10" x14ac:dyDescent="0.25">
      <c r="B15" s="21"/>
      <c r="C15" s="22"/>
      <c r="D15" s="22"/>
      <c r="E15" s="22"/>
      <c r="F15" s="22"/>
      <c r="G15" s="23"/>
      <c r="H15" s="22"/>
      <c r="I15" s="22"/>
      <c r="J15" s="22"/>
    </row>
    <row r="16" spans="2:10" ht="67.5" customHeight="1" x14ac:dyDescent="0.25">
      <c r="B16" s="209" t="str">
        <f>ORÇAMENTO!B14</f>
        <v>Item</v>
      </c>
      <c r="C16" s="209" t="str">
        <f>ORÇAMENTO!C14</f>
        <v>Descrição dos Serviços</v>
      </c>
      <c r="D16" s="209" t="str">
        <f>ORÇAMENTO!D14</f>
        <v>Unidade</v>
      </c>
      <c r="E16" s="209" t="str">
        <f>ORÇAMENTO!E14</f>
        <v>Quant.</v>
      </c>
      <c r="F16" s="209" t="str">
        <f>ORÇAMENTO!F14</f>
        <v>Valor Unitário</v>
      </c>
      <c r="G16" s="209" t="str">
        <f>ORÇAMENTO!G14</f>
        <v>Valor Total</v>
      </c>
    </row>
    <row r="17" spans="1:257" ht="26.25" customHeight="1" x14ac:dyDescent="0.25">
      <c r="B17" s="164">
        <f>ORÇAMENTO!B15</f>
        <v>1</v>
      </c>
      <c r="C17" s="207" t="str">
        <f>ORÇAMENTO!C15</f>
        <v>Mobilização</v>
      </c>
      <c r="D17" s="210" t="str">
        <f>ORÇAMENTO!D15</f>
        <v>un</v>
      </c>
      <c r="E17" s="208">
        <f>ORÇAMENTO!E15</f>
        <v>1</v>
      </c>
      <c r="F17" s="167">
        <v>0</v>
      </c>
      <c r="G17" s="168">
        <f t="shared" ref="G17:G23" si="0">E17*F17</f>
        <v>0</v>
      </c>
    </row>
    <row r="18" spans="1:257" ht="26.25" customHeight="1" x14ac:dyDescent="0.25">
      <c r="A18" s="28"/>
      <c r="B18" s="164">
        <f>ORÇAMENTO!B16</f>
        <v>2</v>
      </c>
      <c r="C18" s="207" t="str">
        <f>ORÇAMENTO!C16</f>
        <v>Administração Local</v>
      </c>
      <c r="D18" s="210" t="str">
        <f>ORÇAMENTO!D16</f>
        <v>un</v>
      </c>
      <c r="E18" s="208">
        <f>ORÇAMENTO!E16</f>
        <v>1</v>
      </c>
      <c r="F18" s="165">
        <f>'[1]COMPOSIÇÕES UNITARIAS'!I86</f>
        <v>0</v>
      </c>
      <c r="G18" s="168">
        <f t="shared" si="0"/>
        <v>0</v>
      </c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  <c r="IW18" s="28"/>
    </row>
    <row r="19" spans="1:257" ht="30.75" customHeight="1" x14ac:dyDescent="0.25">
      <c r="A19" s="28"/>
      <c r="B19" s="164">
        <f>ORÇAMENTO!B17</f>
        <v>3</v>
      </c>
      <c r="C19" s="207" t="str">
        <f>ORÇAMENTO!C17</f>
        <v>Reconstituição de matrículas</v>
      </c>
      <c r="D19" s="210" t="str">
        <f>ORÇAMENTO!D17</f>
        <v>un</v>
      </c>
      <c r="E19" s="208">
        <f>ORÇAMENTO!E17</f>
        <v>280</v>
      </c>
      <c r="F19" s="163">
        <v>0</v>
      </c>
      <c r="G19" s="168">
        <v>0</v>
      </c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  <c r="IU19" s="28"/>
      <c r="IV19" s="28"/>
      <c r="IW19" s="28"/>
    </row>
    <row r="20" spans="1:257" ht="39" customHeight="1" x14ac:dyDescent="0.25">
      <c r="A20" s="28"/>
      <c r="B20" s="164">
        <f>ORÇAMENTO!B18</f>
        <v>4</v>
      </c>
      <c r="C20" s="207" t="str">
        <f>ORÇAMENTO!C18</f>
        <v>Montagem dos registros que fazem parte da Gleba Certificada.</v>
      </c>
      <c r="D20" s="210" t="str">
        <f>ORÇAMENTO!D18</f>
        <v>un</v>
      </c>
      <c r="E20" s="208">
        <f>ORÇAMENTO!E18</f>
        <v>20</v>
      </c>
      <c r="F20" s="163">
        <v>0</v>
      </c>
      <c r="G20" s="168">
        <v>0</v>
      </c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  <c r="IU20" s="28"/>
      <c r="IV20" s="28"/>
      <c r="IW20" s="28"/>
    </row>
    <row r="21" spans="1:257" ht="49.5" customHeight="1" x14ac:dyDescent="0.25">
      <c r="A21" s="28"/>
      <c r="B21" s="164">
        <f>ORÇAMENTO!B19</f>
        <v>5</v>
      </c>
      <c r="C21" s="207" t="str">
        <f>ORÇAMENTO!C19</f>
        <v>Elaboração de Planta e Memorial Descritivo padrão Incra 2ª Edição Normas Técnica de Georreferenciamento e Imóveis Rurais (NTGIR)</v>
      </c>
      <c r="D21" s="210" t="str">
        <f>ORÇAMENTO!D19</f>
        <v>un</v>
      </c>
      <c r="E21" s="208">
        <f>ORÇAMENTO!E19</f>
        <v>84</v>
      </c>
      <c r="F21" s="163">
        <v>0</v>
      </c>
      <c r="G21" s="168">
        <v>0</v>
      </c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  <c r="CE21" s="28"/>
      <c r="CF21" s="28"/>
      <c r="CG21" s="28"/>
      <c r="CH21" s="28"/>
      <c r="CI21" s="28"/>
      <c r="CJ21" s="28"/>
      <c r="CK21" s="28"/>
      <c r="CL21" s="28"/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  <c r="IU21" s="28"/>
      <c r="IV21" s="28"/>
      <c r="IW21" s="28"/>
    </row>
    <row r="22" spans="1:257" ht="24.75" customHeight="1" x14ac:dyDescent="0.25">
      <c r="A22" s="28"/>
      <c r="B22" s="164">
        <f>ORÇAMENTO!B20</f>
        <v>6</v>
      </c>
      <c r="C22" s="207" t="str">
        <f>ORÇAMENTO!C20</f>
        <v>ART da Planta topográfica Elaborada</v>
      </c>
      <c r="D22" s="210" t="str">
        <f>ORÇAMENTO!D20</f>
        <v>un</v>
      </c>
      <c r="E22" s="208">
        <f>ORÇAMENTO!E20</f>
        <v>84</v>
      </c>
      <c r="F22" s="169">
        <v>0</v>
      </c>
      <c r="G22" s="170">
        <f t="shared" si="0"/>
        <v>0</v>
      </c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8"/>
      <c r="CK22" s="28"/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8"/>
      <c r="DA22" s="28"/>
      <c r="DB22" s="28"/>
      <c r="DC22" s="28"/>
      <c r="DD22" s="28"/>
      <c r="DE22" s="28"/>
      <c r="DF22" s="28"/>
      <c r="DG22" s="28"/>
      <c r="DH22" s="28"/>
      <c r="DI22" s="28"/>
      <c r="DJ22" s="28"/>
      <c r="DK22" s="28"/>
      <c r="DL22" s="28"/>
      <c r="DM22" s="28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28"/>
      <c r="EA22" s="28"/>
      <c r="EB22" s="28"/>
      <c r="EC22" s="28"/>
      <c r="ED22" s="28"/>
      <c r="EE22" s="28"/>
      <c r="EF22" s="28"/>
      <c r="EG22" s="28"/>
      <c r="EH22" s="28"/>
      <c r="EI22" s="28"/>
      <c r="EJ22" s="28"/>
      <c r="EK22" s="28"/>
      <c r="EL22" s="28"/>
      <c r="EM22" s="28"/>
      <c r="EN22" s="28"/>
      <c r="EO22" s="28"/>
      <c r="EP22" s="28"/>
      <c r="EQ22" s="28"/>
      <c r="ER22" s="28"/>
      <c r="ES22" s="28"/>
      <c r="ET22" s="28"/>
      <c r="EU22" s="28"/>
      <c r="EV22" s="28"/>
      <c r="EW22" s="28"/>
      <c r="EX22" s="28"/>
      <c r="EY22" s="28"/>
      <c r="EZ22" s="28"/>
      <c r="FA22" s="28"/>
      <c r="FB22" s="28"/>
      <c r="FC22" s="28"/>
      <c r="FD22" s="28"/>
      <c r="FE22" s="28"/>
      <c r="FF22" s="28"/>
      <c r="FG22" s="28"/>
      <c r="FH22" s="28"/>
      <c r="FI22" s="28"/>
      <c r="FJ22" s="28"/>
      <c r="FK22" s="28"/>
      <c r="FL22" s="28"/>
      <c r="FM22" s="28"/>
      <c r="FN22" s="28"/>
      <c r="FO22" s="28"/>
      <c r="FP22" s="28"/>
      <c r="FQ22" s="28"/>
      <c r="FR22" s="28"/>
      <c r="FS22" s="28"/>
      <c r="FT22" s="28"/>
      <c r="FU22" s="28"/>
      <c r="FV22" s="28"/>
      <c r="FW22" s="28"/>
      <c r="FX22" s="28"/>
      <c r="FY22" s="28"/>
      <c r="FZ22" s="28"/>
      <c r="GA22" s="28"/>
      <c r="GB22" s="28"/>
      <c r="GC22" s="28"/>
      <c r="GD22" s="28"/>
      <c r="GE22" s="28"/>
      <c r="GF22" s="28"/>
      <c r="GG22" s="28"/>
      <c r="GH22" s="28"/>
      <c r="GI22" s="28"/>
      <c r="GJ22" s="28"/>
      <c r="GK22" s="28"/>
      <c r="GL22" s="28"/>
      <c r="GM22" s="28"/>
      <c r="GN22" s="28"/>
      <c r="GO22" s="28"/>
      <c r="GP22" s="28"/>
      <c r="GQ22" s="28"/>
      <c r="GR22" s="28"/>
      <c r="GS22" s="28"/>
      <c r="GT22" s="28"/>
      <c r="GU22" s="28"/>
      <c r="GV22" s="28"/>
      <c r="GW22" s="28"/>
      <c r="GX22" s="28"/>
      <c r="GY22" s="28"/>
      <c r="GZ22" s="28"/>
      <c r="HA22" s="28"/>
      <c r="HB22" s="28"/>
      <c r="HC22" s="28"/>
      <c r="HD22" s="28"/>
      <c r="HE22" s="28"/>
      <c r="HF22" s="28"/>
      <c r="HG22" s="28"/>
      <c r="HH22" s="28"/>
      <c r="HI22" s="28"/>
      <c r="HJ22" s="28"/>
      <c r="HK22" s="28"/>
      <c r="HL22" s="28"/>
      <c r="HM22" s="28"/>
      <c r="HN22" s="28"/>
      <c r="HO22" s="28"/>
      <c r="HP22" s="28"/>
      <c r="HQ22" s="28"/>
      <c r="HR22" s="28"/>
      <c r="HS22" s="28"/>
      <c r="HT22" s="28"/>
      <c r="HU22" s="28"/>
      <c r="HV22" s="28"/>
      <c r="HW22" s="28"/>
      <c r="HX22" s="28"/>
      <c r="HY22" s="28"/>
      <c r="HZ22" s="28"/>
      <c r="IA22" s="28"/>
      <c r="IB22" s="28"/>
      <c r="IC22" s="28"/>
      <c r="ID22" s="28"/>
      <c r="IE22" s="28"/>
      <c r="IF22" s="28"/>
      <c r="IG22" s="28"/>
      <c r="IH22" s="28"/>
      <c r="II22" s="28"/>
      <c r="IJ22" s="28"/>
      <c r="IK22" s="28"/>
      <c r="IL22" s="28"/>
      <c r="IM22" s="28"/>
      <c r="IN22" s="28"/>
      <c r="IO22" s="28"/>
      <c r="IP22" s="28"/>
      <c r="IQ22" s="28"/>
      <c r="IR22" s="28"/>
      <c r="IS22" s="28"/>
      <c r="IT22" s="28"/>
      <c r="IU22" s="28"/>
      <c r="IV22" s="28"/>
      <c r="IW22" s="28"/>
    </row>
    <row r="23" spans="1:257" s="84" customFormat="1" ht="26.25" customHeight="1" x14ac:dyDescent="0.25">
      <c r="B23" s="164">
        <f>ORÇAMENTO!B21</f>
        <v>7</v>
      </c>
      <c r="C23" s="207" t="str">
        <f>ORÇAMENTO!C21</f>
        <v>Desmobilização</v>
      </c>
      <c r="D23" s="210" t="str">
        <f>ORÇAMENTO!D21</f>
        <v>un</v>
      </c>
      <c r="E23" s="208">
        <f>ORÇAMENTO!E21</f>
        <v>1</v>
      </c>
      <c r="F23" s="169">
        <v>0</v>
      </c>
      <c r="G23" s="170">
        <f t="shared" si="0"/>
        <v>0</v>
      </c>
    </row>
    <row r="24" spans="1:257" ht="48.75" customHeight="1" x14ac:dyDescent="0.25">
      <c r="B24" s="262" t="str">
        <f>ORÇAMENTO!B22</f>
        <v>TOTAL GERAL R$</v>
      </c>
      <c r="C24" s="262"/>
      <c r="D24" s="262"/>
      <c r="E24" s="262"/>
      <c r="F24" s="262"/>
      <c r="G24" s="171">
        <f>SUM(G17:G23)</f>
        <v>0</v>
      </c>
    </row>
    <row r="25" spans="1:257" ht="27" customHeight="1" thickBot="1" x14ac:dyDescent="0.3">
      <c r="B25" s="255" t="str">
        <f>ORÇAMENTO!B23</f>
        <v>Base para orçamento: Tabela de Engenharia Consultiva CODEVASF JAN/2019; SINAPI JULHO 2019</v>
      </c>
      <c r="C25" s="255"/>
      <c r="D25" s="255"/>
      <c r="E25" s="255"/>
      <c r="F25" s="255"/>
      <c r="G25" s="255"/>
    </row>
    <row r="26" spans="1:257" s="28" customFormat="1" x14ac:dyDescent="0.25"/>
    <row r="27" spans="1:257" s="28" customFormat="1" x14ac:dyDescent="0.25">
      <c r="B27" s="256"/>
      <c r="C27" s="256"/>
      <c r="D27" s="256"/>
      <c r="E27" s="256"/>
      <c r="F27" s="256"/>
      <c r="G27" s="256"/>
    </row>
    <row r="28" spans="1:257" s="28" customFormat="1" x14ac:dyDescent="0.25">
      <c r="B28" s="29"/>
      <c r="C28" s="29"/>
      <c r="D28" s="29"/>
      <c r="E28" s="30"/>
      <c r="F28" s="29"/>
      <c r="G28" s="29"/>
    </row>
    <row r="29" spans="1:257" s="28" customFormat="1" x14ac:dyDescent="0.25">
      <c r="B29" s="31"/>
      <c r="C29" s="32"/>
      <c r="D29" s="32"/>
      <c r="E29" s="33"/>
      <c r="F29" s="34"/>
      <c r="G29" s="34"/>
    </row>
    <row r="30" spans="1:257" s="28" customFormat="1" x14ac:dyDescent="0.25">
      <c r="B30" s="31"/>
      <c r="C30" s="32"/>
      <c r="D30" s="32"/>
      <c r="E30" s="35"/>
      <c r="F30" s="36"/>
      <c r="G30" s="34"/>
    </row>
    <row r="31" spans="1:257" s="28" customFormat="1" x14ac:dyDescent="0.25">
      <c r="B31" s="37"/>
      <c r="C31" s="38"/>
      <c r="D31" s="38"/>
      <c r="E31" s="37"/>
      <c r="F31" s="39"/>
      <c r="G31" s="39"/>
    </row>
    <row r="32" spans="1:257" s="28" customFormat="1" x14ac:dyDescent="0.25">
      <c r="B32" s="37"/>
      <c r="C32" s="40"/>
      <c r="D32" s="40"/>
      <c r="E32" s="37"/>
      <c r="F32" s="39"/>
      <c r="G32" s="39"/>
    </row>
    <row r="33" spans="2:8" s="28" customFormat="1" x14ac:dyDescent="0.25">
      <c r="B33" s="257"/>
      <c r="C33" s="257"/>
      <c r="D33" s="257"/>
      <c r="E33" s="257"/>
      <c r="F33" s="257"/>
      <c r="G33" s="41"/>
      <c r="H33" s="42"/>
    </row>
  </sheetData>
  <mergeCells count="9">
    <mergeCell ref="B24:F24"/>
    <mergeCell ref="B25:G25"/>
    <mergeCell ref="B27:G27"/>
    <mergeCell ref="B33:F33"/>
    <mergeCell ref="B3:G3"/>
    <mergeCell ref="B4:G8"/>
    <mergeCell ref="B9:G10"/>
    <mergeCell ref="B11:G12"/>
    <mergeCell ref="B13:G14"/>
  </mergeCells>
  <pageMargins left="0.51180555555555496" right="0.51180555555555496" top="0.78749999999999998" bottom="0.78749999999999998" header="0.51180555555555496" footer="0.51180555555555496"/>
  <pageSetup paperSize="9" scale="82" firstPageNumber="0" orientation="portrait" r:id="rId1"/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</sheetPr>
  <dimension ref="A2:IW85"/>
  <sheetViews>
    <sheetView view="pageBreakPreview" topLeftCell="A55" zoomScaleNormal="100" zoomScaleSheetLayoutView="100" workbookViewId="0">
      <selection activeCell="N71" sqref="N71"/>
    </sheetView>
  </sheetViews>
  <sheetFormatPr defaultRowHeight="15" x14ac:dyDescent="0.25"/>
  <cols>
    <col min="1" max="1" width="1.7109375" style="43"/>
    <col min="2" max="2" width="55.140625" style="43"/>
    <col min="3" max="3" width="14.28515625" style="44"/>
    <col min="4" max="4" width="12.42578125" style="45"/>
    <col min="5" max="5" width="7.85546875" style="43"/>
    <col min="6" max="6" width="9.28515625" style="43"/>
    <col min="7" max="7" width="11.5703125" style="43"/>
    <col min="8" max="8" width="10.42578125" style="43"/>
    <col min="9" max="9" width="11.5703125" style="46"/>
    <col min="10" max="10" width="1.85546875" style="47" customWidth="1"/>
    <col min="11" max="11" width="15.28515625" style="43"/>
    <col min="12" max="12" width="12.42578125" style="43"/>
    <col min="13" max="13" width="11.42578125" style="43"/>
    <col min="14" max="257" width="9.140625" style="43"/>
  </cols>
  <sheetData>
    <row r="2" spans="2:11" s="48" customFormat="1" ht="12.75" x14ac:dyDescent="0.25">
      <c r="B2" s="279"/>
      <c r="C2" s="279"/>
      <c r="D2" s="279"/>
      <c r="E2" s="279"/>
      <c r="F2" s="279"/>
      <c r="G2" s="279"/>
      <c r="H2" s="279"/>
      <c r="I2" s="279"/>
    </row>
    <row r="3" spans="2:11" s="48" customFormat="1" ht="12.75" x14ac:dyDescent="0.25">
      <c r="B3" s="279"/>
      <c r="C3" s="279"/>
      <c r="D3" s="279"/>
      <c r="E3" s="279"/>
      <c r="F3" s="279"/>
      <c r="G3" s="279"/>
      <c r="H3" s="279"/>
      <c r="I3" s="279"/>
    </row>
    <row r="4" spans="2:11" s="48" customFormat="1" ht="12.75" x14ac:dyDescent="0.25">
      <c r="B4" s="279"/>
      <c r="C4" s="279"/>
      <c r="D4" s="279"/>
      <c r="E4" s="279"/>
      <c r="F4" s="279"/>
      <c r="G4" s="279"/>
      <c r="H4" s="279"/>
      <c r="I4" s="279"/>
    </row>
    <row r="5" spans="2:11" s="48" customFormat="1" ht="35.25" customHeight="1" x14ac:dyDescent="0.25">
      <c r="B5" s="279"/>
      <c r="C5" s="279"/>
      <c r="D5" s="279"/>
      <c r="E5" s="279"/>
      <c r="F5" s="279"/>
      <c r="G5" s="279"/>
      <c r="H5" s="279"/>
      <c r="I5" s="279"/>
    </row>
    <row r="6" spans="2:11" ht="15.75" customHeight="1" x14ac:dyDescent="0.25">
      <c r="B6" s="49" t="s">
        <v>24</v>
      </c>
      <c r="C6" s="49" t="s">
        <v>66</v>
      </c>
      <c r="D6" s="275" t="s">
        <v>67</v>
      </c>
      <c r="E6" s="275"/>
      <c r="F6" s="275"/>
      <c r="G6" s="275"/>
      <c r="H6" s="275"/>
      <c r="I6" s="275"/>
      <c r="J6" s="50"/>
    </row>
    <row r="7" spans="2:11" ht="15.75" customHeight="1" x14ac:dyDescent="0.25">
      <c r="B7" s="280" t="s">
        <v>68</v>
      </c>
      <c r="C7" s="280"/>
      <c r="D7" s="280"/>
      <c r="E7" s="280"/>
      <c r="F7" s="280"/>
      <c r="G7" s="280"/>
      <c r="H7" s="281" t="s">
        <v>145</v>
      </c>
      <c r="I7" s="281"/>
      <c r="J7" s="51"/>
    </row>
    <row r="8" spans="2:11" s="52" customFormat="1" ht="15.75" customHeight="1" x14ac:dyDescent="0.25">
      <c r="B8" s="278" t="s">
        <v>69</v>
      </c>
      <c r="C8" s="278"/>
      <c r="D8" s="278"/>
      <c r="E8" s="278"/>
      <c r="F8" s="278"/>
      <c r="G8" s="278"/>
      <c r="H8" s="53" t="s">
        <v>70</v>
      </c>
      <c r="I8" s="54" t="s">
        <v>71</v>
      </c>
      <c r="J8" s="51"/>
    </row>
    <row r="9" spans="2:11" s="52" customFormat="1" ht="15.75" customHeight="1" x14ac:dyDescent="0.25">
      <c r="B9" s="269" t="s">
        <v>72</v>
      </c>
      <c r="C9" s="269"/>
      <c r="D9" s="269"/>
      <c r="E9" s="269"/>
      <c r="F9" s="269"/>
      <c r="G9" s="269"/>
      <c r="H9" s="269"/>
      <c r="I9" s="269"/>
      <c r="J9" s="55"/>
    </row>
    <row r="10" spans="2:11" s="56" customFormat="1" ht="26.25" customHeight="1" x14ac:dyDescent="0.25">
      <c r="B10" s="57" t="s">
        <v>73</v>
      </c>
      <c r="C10" s="58" t="s">
        <v>74</v>
      </c>
      <c r="D10" s="59" t="s">
        <v>1</v>
      </c>
      <c r="E10" s="59" t="s">
        <v>75</v>
      </c>
      <c r="F10" s="59" t="s">
        <v>76</v>
      </c>
      <c r="G10" s="60" t="s">
        <v>77</v>
      </c>
      <c r="H10" s="61" t="s">
        <v>78</v>
      </c>
      <c r="I10" s="62" t="s">
        <v>79</v>
      </c>
      <c r="J10" s="63"/>
    </row>
    <row r="11" spans="2:11" s="52" customFormat="1" ht="15.75" customHeight="1" x14ac:dyDescent="0.25">
      <c r="B11" s="64"/>
      <c r="C11" s="65"/>
      <c r="D11" s="66"/>
      <c r="E11" s="67"/>
      <c r="F11" s="68"/>
      <c r="G11" s="66"/>
      <c r="H11" s="66"/>
      <c r="I11" s="54">
        <f>G11*D11</f>
        <v>0</v>
      </c>
      <c r="J11" s="51"/>
    </row>
    <row r="12" spans="2:11" s="52" customFormat="1" ht="15.75" customHeight="1" x14ac:dyDescent="0.25">
      <c r="B12" s="274" t="s">
        <v>80</v>
      </c>
      <c r="C12" s="274"/>
      <c r="D12" s="274"/>
      <c r="E12" s="274"/>
      <c r="F12" s="274"/>
      <c r="G12" s="274"/>
      <c r="H12" s="274"/>
      <c r="I12" s="54">
        <f>SUM(I11:I11)</f>
        <v>0</v>
      </c>
      <c r="J12" s="51"/>
    </row>
    <row r="13" spans="2:11" s="52" customFormat="1" ht="15.75" customHeight="1" x14ac:dyDescent="0.25">
      <c r="B13" s="269" t="s">
        <v>81</v>
      </c>
      <c r="C13" s="269"/>
      <c r="D13" s="269"/>
      <c r="E13" s="269"/>
      <c r="F13" s="269"/>
      <c r="G13" s="269"/>
      <c r="H13" s="269"/>
      <c r="I13" s="269"/>
      <c r="J13" s="55"/>
    </row>
    <row r="14" spans="2:11" s="52" customFormat="1" ht="15.75" customHeight="1" x14ac:dyDescent="0.25">
      <c r="B14" s="69" t="s">
        <v>73</v>
      </c>
      <c r="C14" s="65" t="s">
        <v>74</v>
      </c>
      <c r="D14" s="68" t="s">
        <v>1</v>
      </c>
      <c r="E14" s="70"/>
      <c r="F14" s="70"/>
      <c r="G14" s="70"/>
      <c r="H14" s="71" t="s">
        <v>82</v>
      </c>
      <c r="I14" s="54" t="s">
        <v>79</v>
      </c>
      <c r="J14" s="51"/>
    </row>
    <row r="15" spans="2:11" s="52" customFormat="1" ht="15.75" customHeight="1" x14ac:dyDescent="0.25">
      <c r="B15" s="72" t="s">
        <v>83</v>
      </c>
      <c r="C15" s="65" t="s">
        <v>71</v>
      </c>
      <c r="D15" s="66">
        <v>3</v>
      </c>
      <c r="E15" s="70"/>
      <c r="F15" s="70"/>
      <c r="G15" s="70"/>
      <c r="H15" s="211">
        <v>166.3</v>
      </c>
      <c r="I15" s="212">
        <f>D15*H15</f>
        <v>498.9</v>
      </c>
      <c r="J15" s="51"/>
      <c r="K15" s="83" t="s">
        <v>95</v>
      </c>
    </row>
    <row r="16" spans="2:11" s="52" customFormat="1" ht="15.75" customHeight="1" x14ac:dyDescent="0.25">
      <c r="B16" s="72"/>
      <c r="C16" s="65"/>
      <c r="D16" s="66"/>
      <c r="E16" s="70"/>
      <c r="F16" s="70"/>
      <c r="G16" s="70"/>
      <c r="H16" s="65"/>
      <c r="I16" s="54">
        <f>D16*H16</f>
        <v>0</v>
      </c>
      <c r="J16" s="51"/>
    </row>
    <row r="17" spans="2:10" s="52" customFormat="1" ht="15.75" customHeight="1" x14ac:dyDescent="0.25">
      <c r="B17" s="274" t="s">
        <v>80</v>
      </c>
      <c r="C17" s="274"/>
      <c r="D17" s="274"/>
      <c r="E17" s="274"/>
      <c r="F17" s="274"/>
      <c r="G17" s="274"/>
      <c r="H17" s="274"/>
      <c r="I17" s="212">
        <f>SUM(I15:I16)</f>
        <v>498.9</v>
      </c>
      <c r="J17" s="51"/>
    </row>
    <row r="18" spans="2:10" s="52" customFormat="1" ht="15.75" customHeight="1" x14ac:dyDescent="0.25">
      <c r="B18" s="269" t="s">
        <v>84</v>
      </c>
      <c r="C18" s="269"/>
      <c r="D18" s="269"/>
      <c r="E18" s="269"/>
      <c r="F18" s="269"/>
      <c r="G18" s="269"/>
      <c r="H18" s="269"/>
      <c r="I18" s="269"/>
      <c r="J18" s="55"/>
    </row>
    <row r="19" spans="2:10" s="52" customFormat="1" ht="15.75" customHeight="1" x14ac:dyDescent="0.25">
      <c r="B19" s="69" t="s">
        <v>73</v>
      </c>
      <c r="C19" s="73" t="s">
        <v>74</v>
      </c>
      <c r="D19" s="71" t="s">
        <v>1</v>
      </c>
      <c r="E19" s="74"/>
      <c r="F19" s="74"/>
      <c r="G19" s="74"/>
      <c r="H19" s="71" t="s">
        <v>82</v>
      </c>
      <c r="I19" s="54" t="s">
        <v>79</v>
      </c>
      <c r="J19" s="51"/>
    </row>
    <row r="20" spans="2:10" s="52" customFormat="1" ht="15.75" customHeight="1" x14ac:dyDescent="0.25">
      <c r="B20" s="75"/>
      <c r="C20" s="65"/>
      <c r="D20" s="76"/>
      <c r="E20" s="74"/>
      <c r="F20" s="74"/>
      <c r="G20" s="74"/>
      <c r="H20" s="65"/>
      <c r="I20" s="54">
        <f>D20*H20</f>
        <v>0</v>
      </c>
      <c r="J20" s="51"/>
    </row>
    <row r="21" spans="2:10" s="52" customFormat="1" ht="15.75" customHeight="1" x14ac:dyDescent="0.25">
      <c r="B21" s="274" t="s">
        <v>80</v>
      </c>
      <c r="C21" s="274"/>
      <c r="D21" s="274"/>
      <c r="E21" s="274"/>
      <c r="F21" s="274"/>
      <c r="G21" s="274"/>
      <c r="H21" s="274"/>
      <c r="I21" s="54">
        <f>SUM(I20:I20)</f>
        <v>0</v>
      </c>
      <c r="J21" s="51"/>
    </row>
    <row r="22" spans="2:10" s="52" customFormat="1" ht="15.75" customHeight="1" x14ac:dyDescent="0.25">
      <c r="B22" s="269" t="s">
        <v>85</v>
      </c>
      <c r="C22" s="269"/>
      <c r="D22" s="269"/>
      <c r="E22" s="269"/>
      <c r="F22" s="269"/>
      <c r="G22" s="269"/>
      <c r="H22" s="269"/>
      <c r="I22" s="269"/>
      <c r="J22" s="55"/>
    </row>
    <row r="23" spans="2:10" s="52" customFormat="1" ht="15.75" customHeight="1" x14ac:dyDescent="0.25">
      <c r="B23" s="69" t="s">
        <v>73</v>
      </c>
      <c r="C23" s="65" t="s">
        <v>74</v>
      </c>
      <c r="D23" s="68" t="s">
        <v>1</v>
      </c>
      <c r="E23" s="70"/>
      <c r="F23" s="70"/>
      <c r="G23" s="70"/>
      <c r="H23" s="71" t="s">
        <v>82</v>
      </c>
      <c r="I23" s="54" t="s">
        <v>79</v>
      </c>
      <c r="J23" s="51"/>
    </row>
    <row r="24" spans="2:10" s="52" customFormat="1" ht="15.75" customHeight="1" x14ac:dyDescent="0.25">
      <c r="B24" s="72"/>
      <c r="C24" s="65"/>
      <c r="D24" s="67"/>
      <c r="E24" s="70"/>
      <c r="F24" s="70"/>
      <c r="G24" s="70"/>
      <c r="H24" s="65"/>
      <c r="I24" s="54">
        <f>D24*H24</f>
        <v>0</v>
      </c>
      <c r="J24" s="51"/>
    </row>
    <row r="25" spans="2:10" s="52" customFormat="1" ht="15.75" customHeight="1" x14ac:dyDescent="0.25">
      <c r="B25" s="72"/>
      <c r="C25" s="65"/>
      <c r="D25" s="67"/>
      <c r="E25" s="70"/>
      <c r="F25" s="70"/>
      <c r="G25" s="70"/>
      <c r="H25" s="65"/>
      <c r="I25" s="54">
        <f>D25*H25</f>
        <v>0</v>
      </c>
      <c r="J25" s="51"/>
    </row>
    <row r="26" spans="2:10" s="52" customFormat="1" ht="15.75" customHeight="1" x14ac:dyDescent="0.25">
      <c r="B26" s="270" t="s">
        <v>80</v>
      </c>
      <c r="C26" s="270"/>
      <c r="D26" s="270"/>
      <c r="E26" s="270"/>
      <c r="F26" s="270"/>
      <c r="G26" s="270"/>
      <c r="H26" s="270"/>
      <c r="I26" s="77">
        <f>SUM(I24:I25)</f>
        <v>0</v>
      </c>
      <c r="J26" s="78"/>
    </row>
    <row r="27" spans="2:10" s="52" customFormat="1" ht="15.75" customHeight="1" x14ac:dyDescent="0.25">
      <c r="B27" s="79" t="s">
        <v>86</v>
      </c>
      <c r="C27" s="80">
        <v>1</v>
      </c>
      <c r="D27" s="271" t="s">
        <v>87</v>
      </c>
      <c r="E27" s="271"/>
      <c r="F27" s="271"/>
      <c r="G27" s="271"/>
      <c r="H27" s="271"/>
      <c r="I27" s="213">
        <f>I26+I21+I17+I12</f>
        <v>498.9</v>
      </c>
      <c r="J27" s="78"/>
    </row>
    <row r="28" spans="2:10" s="52" customFormat="1" ht="15.75" customHeight="1" x14ac:dyDescent="0.25">
      <c r="B28" s="272" t="s">
        <v>88</v>
      </c>
      <c r="C28" s="272"/>
      <c r="D28" s="272"/>
      <c r="E28" s="272"/>
      <c r="F28" s="272"/>
      <c r="G28" s="272"/>
      <c r="H28" s="272"/>
      <c r="I28" s="212">
        <f>I27/C27</f>
        <v>498.9</v>
      </c>
      <c r="J28" s="78"/>
    </row>
    <row r="29" spans="2:10" s="52" customFormat="1" ht="15.75" customHeight="1" x14ac:dyDescent="0.25">
      <c r="B29" s="81" t="s">
        <v>89</v>
      </c>
      <c r="C29" s="216">
        <f>BDI!E30*100</f>
        <v>28.81</v>
      </c>
      <c r="D29" s="266" t="s">
        <v>32</v>
      </c>
      <c r="E29" s="266"/>
      <c r="F29" s="266"/>
      <c r="G29" s="266"/>
      <c r="H29" s="266"/>
      <c r="I29" s="214">
        <f>C29/100*I28</f>
        <v>143.72999999999999</v>
      </c>
      <c r="J29" s="78"/>
    </row>
    <row r="30" spans="2:10" s="52" customFormat="1" ht="15.75" customHeight="1" thickBot="1" x14ac:dyDescent="0.3">
      <c r="B30" s="282" t="s">
        <v>90</v>
      </c>
      <c r="C30" s="282"/>
      <c r="D30" s="282"/>
      <c r="E30" s="282"/>
      <c r="F30" s="282"/>
      <c r="G30" s="282"/>
      <c r="H30" s="282"/>
      <c r="I30" s="215">
        <f>I29+I28</f>
        <v>642.63</v>
      </c>
      <c r="J30" s="51"/>
    </row>
    <row r="31" spans="2:10" ht="15.75" customHeight="1" thickBot="1" x14ac:dyDescent="0.3">
      <c r="B31" s="49" t="s">
        <v>24</v>
      </c>
      <c r="C31" s="49" t="s">
        <v>91</v>
      </c>
      <c r="D31" s="275" t="s">
        <v>67</v>
      </c>
      <c r="E31" s="275"/>
      <c r="F31" s="275"/>
      <c r="G31" s="275"/>
      <c r="H31" s="275"/>
      <c r="I31" s="275"/>
      <c r="J31" s="50"/>
    </row>
    <row r="32" spans="2:10" ht="15.75" customHeight="1" x14ac:dyDescent="0.25">
      <c r="B32" s="280" t="s">
        <v>68</v>
      </c>
      <c r="C32" s="280"/>
      <c r="D32" s="280"/>
      <c r="E32" s="280"/>
      <c r="F32" s="280"/>
      <c r="G32" s="280"/>
      <c r="H32" s="281" t="s">
        <v>145</v>
      </c>
      <c r="I32" s="281"/>
      <c r="J32" s="51"/>
    </row>
    <row r="33" spans="2:11" ht="15.75" customHeight="1" x14ac:dyDescent="0.25">
      <c r="B33" s="278" t="s">
        <v>92</v>
      </c>
      <c r="C33" s="278"/>
      <c r="D33" s="278"/>
      <c r="E33" s="278"/>
      <c r="F33" s="278"/>
      <c r="G33" s="278"/>
      <c r="H33" s="53" t="s">
        <v>70</v>
      </c>
      <c r="I33" s="54" t="s">
        <v>71</v>
      </c>
      <c r="J33" s="51"/>
    </row>
    <row r="34" spans="2:11" s="52" customFormat="1" ht="15.75" customHeight="1" x14ac:dyDescent="0.25">
      <c r="B34" s="269" t="s">
        <v>72</v>
      </c>
      <c r="C34" s="269"/>
      <c r="D34" s="269"/>
      <c r="E34" s="269"/>
      <c r="F34" s="269"/>
      <c r="G34" s="269"/>
      <c r="H34" s="269"/>
      <c r="I34" s="269"/>
      <c r="J34" s="55"/>
    </row>
    <row r="35" spans="2:11" s="52" customFormat="1" ht="22.5" customHeight="1" x14ac:dyDescent="0.25">
      <c r="B35" s="57" t="s">
        <v>73</v>
      </c>
      <c r="C35" s="58" t="s">
        <v>74</v>
      </c>
      <c r="D35" s="59" t="s">
        <v>1</v>
      </c>
      <c r="E35" s="59" t="s">
        <v>75</v>
      </c>
      <c r="F35" s="59" t="s">
        <v>76</v>
      </c>
      <c r="G35" s="60" t="s">
        <v>77</v>
      </c>
      <c r="H35" s="61" t="s">
        <v>78</v>
      </c>
      <c r="I35" s="62" t="s">
        <v>79</v>
      </c>
      <c r="J35" s="63"/>
    </row>
    <row r="36" spans="2:11" s="52" customFormat="1" ht="15.75" customHeight="1" x14ac:dyDescent="0.25">
      <c r="B36" s="64"/>
      <c r="C36" s="65"/>
      <c r="D36" s="66"/>
      <c r="E36" s="67"/>
      <c r="F36" s="68"/>
      <c r="G36" s="66"/>
      <c r="H36" s="66"/>
      <c r="I36" s="54">
        <f>G36*D36</f>
        <v>0</v>
      </c>
      <c r="J36" s="51"/>
    </row>
    <row r="37" spans="2:11" s="52" customFormat="1" ht="15.75" customHeight="1" x14ac:dyDescent="0.25">
      <c r="B37" s="274" t="s">
        <v>80</v>
      </c>
      <c r="C37" s="274"/>
      <c r="D37" s="274"/>
      <c r="E37" s="274"/>
      <c r="F37" s="274"/>
      <c r="G37" s="274"/>
      <c r="H37" s="274"/>
      <c r="I37" s="54">
        <f>SUM(I36:I36)</f>
        <v>0</v>
      </c>
      <c r="J37" s="51"/>
    </row>
    <row r="38" spans="2:11" s="52" customFormat="1" ht="15.75" customHeight="1" x14ac:dyDescent="0.25">
      <c r="B38" s="269" t="s">
        <v>81</v>
      </c>
      <c r="C38" s="269"/>
      <c r="D38" s="269"/>
      <c r="E38" s="269"/>
      <c r="F38" s="269"/>
      <c r="G38" s="269"/>
      <c r="H38" s="269"/>
      <c r="I38" s="269"/>
      <c r="J38" s="55"/>
    </row>
    <row r="39" spans="2:11" s="52" customFormat="1" ht="15.75" customHeight="1" x14ac:dyDescent="0.25">
      <c r="B39" s="69" t="s">
        <v>73</v>
      </c>
      <c r="C39" s="65" t="s">
        <v>74</v>
      </c>
      <c r="D39" s="68" t="s">
        <v>1</v>
      </c>
      <c r="E39" s="70"/>
      <c r="F39" s="70"/>
      <c r="G39" s="70"/>
      <c r="H39" s="71" t="s">
        <v>82</v>
      </c>
      <c r="I39" s="54" t="s">
        <v>79</v>
      </c>
      <c r="J39" s="51"/>
    </row>
    <row r="40" spans="2:11" s="52" customFormat="1" ht="15.75" customHeight="1" x14ac:dyDescent="0.25">
      <c r="B40" s="72" t="s">
        <v>93</v>
      </c>
      <c r="C40" s="65" t="s">
        <v>71</v>
      </c>
      <c r="D40" s="66">
        <v>3</v>
      </c>
      <c r="E40" s="70"/>
      <c r="F40" s="70"/>
      <c r="G40" s="70"/>
      <c r="H40" s="211">
        <v>166.3</v>
      </c>
      <c r="I40" s="212">
        <f>D40*H40</f>
        <v>498.9</v>
      </c>
      <c r="J40" s="51"/>
      <c r="K40" s="83" t="s">
        <v>95</v>
      </c>
    </row>
    <row r="41" spans="2:11" s="52" customFormat="1" ht="15.75" customHeight="1" x14ac:dyDescent="0.25">
      <c r="B41" s="72"/>
      <c r="C41" s="65"/>
      <c r="D41" s="66"/>
      <c r="E41" s="70"/>
      <c r="F41" s="70"/>
      <c r="G41" s="70"/>
      <c r="H41" s="65"/>
      <c r="I41" s="54">
        <f>D41*H41</f>
        <v>0</v>
      </c>
      <c r="J41" s="51"/>
    </row>
    <row r="42" spans="2:11" s="52" customFormat="1" ht="15.75" customHeight="1" x14ac:dyDescent="0.25">
      <c r="B42" s="274" t="s">
        <v>80</v>
      </c>
      <c r="C42" s="274"/>
      <c r="D42" s="274"/>
      <c r="E42" s="274"/>
      <c r="F42" s="274"/>
      <c r="G42" s="274"/>
      <c r="H42" s="274"/>
      <c r="I42" s="212">
        <f>SUM(I40:I41)</f>
        <v>498.9</v>
      </c>
      <c r="J42" s="51"/>
    </row>
    <row r="43" spans="2:11" s="52" customFormat="1" ht="15.75" customHeight="1" x14ac:dyDescent="0.25">
      <c r="B43" s="269" t="s">
        <v>84</v>
      </c>
      <c r="C43" s="269"/>
      <c r="D43" s="269"/>
      <c r="E43" s="269"/>
      <c r="F43" s="269"/>
      <c r="G43" s="269"/>
      <c r="H43" s="269"/>
      <c r="I43" s="269"/>
      <c r="J43" s="55"/>
    </row>
    <row r="44" spans="2:11" s="52" customFormat="1" ht="15.75" customHeight="1" x14ac:dyDescent="0.25">
      <c r="B44" s="69" t="s">
        <v>73</v>
      </c>
      <c r="C44" s="65" t="s">
        <v>74</v>
      </c>
      <c r="D44" s="71" t="s">
        <v>1</v>
      </c>
      <c r="E44" s="74"/>
      <c r="F44" s="74"/>
      <c r="G44" s="74"/>
      <c r="H44" s="71" t="s">
        <v>82</v>
      </c>
      <c r="I44" s="54" t="s">
        <v>79</v>
      </c>
      <c r="J44" s="51"/>
    </row>
    <row r="45" spans="2:11" s="52" customFormat="1" ht="15.75" customHeight="1" x14ac:dyDescent="0.25">
      <c r="B45" s="75"/>
      <c r="C45" s="65"/>
      <c r="D45" s="76"/>
      <c r="E45" s="74"/>
      <c r="F45" s="74"/>
      <c r="G45" s="74"/>
      <c r="H45" s="65"/>
      <c r="I45" s="54">
        <f>D45*H45</f>
        <v>0</v>
      </c>
      <c r="J45" s="51"/>
    </row>
    <row r="46" spans="2:11" s="52" customFormat="1" ht="15.75" customHeight="1" x14ac:dyDescent="0.25">
      <c r="B46" s="274" t="s">
        <v>80</v>
      </c>
      <c r="C46" s="274"/>
      <c r="D46" s="274"/>
      <c r="E46" s="274"/>
      <c r="F46" s="274"/>
      <c r="G46" s="274"/>
      <c r="H46" s="274"/>
      <c r="I46" s="54">
        <f>SUM(I45:I45)</f>
        <v>0</v>
      </c>
      <c r="J46" s="51"/>
    </row>
    <row r="47" spans="2:11" s="52" customFormat="1" ht="15.75" customHeight="1" x14ac:dyDescent="0.25">
      <c r="B47" s="269" t="s">
        <v>85</v>
      </c>
      <c r="C47" s="269"/>
      <c r="D47" s="269"/>
      <c r="E47" s="269"/>
      <c r="F47" s="269"/>
      <c r="G47" s="269"/>
      <c r="H47" s="269"/>
      <c r="I47" s="269"/>
      <c r="J47" s="55"/>
    </row>
    <row r="48" spans="2:11" s="52" customFormat="1" ht="15.75" customHeight="1" x14ac:dyDescent="0.25">
      <c r="B48" s="69" t="s">
        <v>73</v>
      </c>
      <c r="C48" s="65" t="s">
        <v>74</v>
      </c>
      <c r="D48" s="68" t="s">
        <v>1</v>
      </c>
      <c r="E48" s="70"/>
      <c r="F48" s="70"/>
      <c r="G48" s="70"/>
      <c r="H48" s="71" t="s">
        <v>82</v>
      </c>
      <c r="I48" s="54" t="s">
        <v>79</v>
      </c>
      <c r="J48" s="51"/>
    </row>
    <row r="49" spans="2:10" s="52" customFormat="1" ht="15.75" customHeight="1" x14ac:dyDescent="0.25">
      <c r="B49" s="72"/>
      <c r="C49" s="65"/>
      <c r="D49" s="67"/>
      <c r="E49" s="70"/>
      <c r="F49" s="70"/>
      <c r="G49" s="70"/>
      <c r="H49" s="65"/>
      <c r="I49" s="54">
        <f>D49*H49</f>
        <v>0</v>
      </c>
      <c r="J49" s="51"/>
    </row>
    <row r="50" spans="2:10" s="52" customFormat="1" ht="15.75" customHeight="1" x14ac:dyDescent="0.25">
      <c r="B50" s="72"/>
      <c r="C50" s="65"/>
      <c r="D50" s="67"/>
      <c r="E50" s="70"/>
      <c r="F50" s="70"/>
      <c r="G50" s="70"/>
      <c r="H50" s="65"/>
      <c r="I50" s="54">
        <f>D50*H50</f>
        <v>0</v>
      </c>
      <c r="J50" s="51"/>
    </row>
    <row r="51" spans="2:10" s="52" customFormat="1" ht="15.75" customHeight="1" x14ac:dyDescent="0.25">
      <c r="B51" s="270" t="s">
        <v>80</v>
      </c>
      <c r="C51" s="270"/>
      <c r="D51" s="270"/>
      <c r="E51" s="270"/>
      <c r="F51" s="270"/>
      <c r="G51" s="270"/>
      <c r="H51" s="270"/>
      <c r="I51" s="77">
        <f>SUM(I49:I50)</f>
        <v>0</v>
      </c>
      <c r="J51" s="78"/>
    </row>
    <row r="52" spans="2:10" s="52" customFormat="1" ht="15.75" customHeight="1" x14ac:dyDescent="0.25">
      <c r="B52" s="79" t="s">
        <v>86</v>
      </c>
      <c r="C52" s="80">
        <v>1</v>
      </c>
      <c r="D52" s="271" t="s">
        <v>87</v>
      </c>
      <c r="E52" s="271"/>
      <c r="F52" s="271"/>
      <c r="G52" s="271"/>
      <c r="H52" s="271"/>
      <c r="I52" s="213">
        <f>I51+I46+I42+I37</f>
        <v>498.9</v>
      </c>
      <c r="J52" s="78"/>
    </row>
    <row r="53" spans="2:10" s="52" customFormat="1" ht="15.75" customHeight="1" x14ac:dyDescent="0.25">
      <c r="B53" s="272" t="s">
        <v>88</v>
      </c>
      <c r="C53" s="272"/>
      <c r="D53" s="272"/>
      <c r="E53" s="272"/>
      <c r="F53" s="272"/>
      <c r="G53" s="272"/>
      <c r="H53" s="272"/>
      <c r="I53" s="212">
        <f>I52/C52</f>
        <v>498.9</v>
      </c>
      <c r="J53" s="78"/>
    </row>
    <row r="54" spans="2:10" s="52" customFormat="1" ht="15.75" customHeight="1" x14ac:dyDescent="0.25">
      <c r="B54" s="81" t="s">
        <v>89</v>
      </c>
      <c r="C54" s="216">
        <f>BDI!E30*100</f>
        <v>28.81</v>
      </c>
      <c r="D54" s="266" t="s">
        <v>32</v>
      </c>
      <c r="E54" s="266"/>
      <c r="F54" s="266"/>
      <c r="G54" s="266"/>
      <c r="H54" s="266"/>
      <c r="I54" s="214">
        <f>C54/100*I53</f>
        <v>143.72999999999999</v>
      </c>
      <c r="J54" s="78"/>
    </row>
    <row r="55" spans="2:10" s="83" customFormat="1" ht="15.75" customHeight="1" thickBot="1" x14ac:dyDescent="0.3">
      <c r="B55" s="282" t="s">
        <v>90</v>
      </c>
      <c r="C55" s="282"/>
      <c r="D55" s="282"/>
      <c r="E55" s="282"/>
      <c r="F55" s="282"/>
      <c r="G55" s="282"/>
      <c r="H55" s="282"/>
      <c r="I55" s="215">
        <f>I54+I53</f>
        <v>642.63</v>
      </c>
      <c r="J55" s="51"/>
    </row>
    <row r="56" spans="2:10" ht="16.5" thickBot="1" x14ac:dyDescent="0.3">
      <c r="B56" s="49" t="s">
        <v>24</v>
      </c>
      <c r="C56" s="49" t="s">
        <v>91</v>
      </c>
      <c r="D56" s="275" t="s">
        <v>67</v>
      </c>
      <c r="E56" s="275"/>
      <c r="F56" s="275"/>
      <c r="G56" s="275"/>
      <c r="H56" s="275"/>
      <c r="I56" s="275"/>
    </row>
    <row r="57" spans="2:10" x14ac:dyDescent="0.25">
      <c r="B57" s="276" t="s">
        <v>68</v>
      </c>
      <c r="C57" s="276"/>
      <c r="D57" s="276"/>
      <c r="E57" s="276"/>
      <c r="F57" s="276"/>
      <c r="G57" s="276"/>
      <c r="H57" s="277" t="s">
        <v>145</v>
      </c>
      <c r="I57" s="277"/>
    </row>
    <row r="58" spans="2:10" x14ac:dyDescent="0.25">
      <c r="B58" s="278" t="s">
        <v>184</v>
      </c>
      <c r="C58" s="278"/>
      <c r="D58" s="278"/>
      <c r="E58" s="278"/>
      <c r="F58" s="278"/>
      <c r="G58" s="278"/>
      <c r="H58" s="53" t="s">
        <v>70</v>
      </c>
      <c r="I58" s="54" t="s">
        <v>71</v>
      </c>
    </row>
    <row r="59" spans="2:10" ht="15.75" x14ac:dyDescent="0.25">
      <c r="B59" s="269" t="s">
        <v>72</v>
      </c>
      <c r="C59" s="269"/>
      <c r="D59" s="269"/>
      <c r="E59" s="269"/>
      <c r="F59" s="269"/>
      <c r="G59" s="269"/>
      <c r="H59" s="269"/>
      <c r="I59" s="269"/>
    </row>
    <row r="60" spans="2:10" ht="25.5" x14ac:dyDescent="0.25">
      <c r="B60" s="57" t="s">
        <v>73</v>
      </c>
      <c r="C60" s="58" t="s">
        <v>74</v>
      </c>
      <c r="D60" s="59" t="s">
        <v>1</v>
      </c>
      <c r="E60" s="59" t="s">
        <v>75</v>
      </c>
      <c r="F60" s="59" t="s">
        <v>76</v>
      </c>
      <c r="G60" s="60" t="s">
        <v>77</v>
      </c>
      <c r="H60" s="61" t="s">
        <v>78</v>
      </c>
      <c r="I60" s="62" t="s">
        <v>79</v>
      </c>
    </row>
    <row r="61" spans="2:10" x14ac:dyDescent="0.25">
      <c r="B61" s="64"/>
      <c r="C61" s="65"/>
      <c r="D61" s="67"/>
      <c r="E61" s="67"/>
      <c r="F61" s="68"/>
      <c r="G61" s="66"/>
      <c r="H61" s="66"/>
      <c r="I61" s="54"/>
    </row>
    <row r="62" spans="2:10" x14ac:dyDescent="0.25">
      <c r="B62" s="273" t="s">
        <v>80</v>
      </c>
      <c r="C62" s="273"/>
      <c r="D62" s="273"/>
      <c r="E62" s="273"/>
      <c r="F62" s="273"/>
      <c r="G62" s="273"/>
      <c r="H62" s="273"/>
      <c r="I62" s="200">
        <f>SUM(I61:I61)</f>
        <v>0</v>
      </c>
    </row>
    <row r="63" spans="2:10" ht="15.75" x14ac:dyDescent="0.25">
      <c r="B63" s="269" t="s">
        <v>81</v>
      </c>
      <c r="C63" s="269"/>
      <c r="D63" s="269"/>
      <c r="E63" s="269"/>
      <c r="F63" s="269"/>
      <c r="G63" s="269"/>
      <c r="H63" s="269"/>
      <c r="I63" s="269"/>
    </row>
    <row r="64" spans="2:10" x14ac:dyDescent="0.25">
      <c r="B64" s="201" t="s">
        <v>73</v>
      </c>
      <c r="C64" s="198" t="s">
        <v>74</v>
      </c>
      <c r="D64" s="199" t="s">
        <v>1</v>
      </c>
      <c r="E64" s="202"/>
      <c r="F64" s="202"/>
      <c r="G64" s="202"/>
      <c r="H64" s="203" t="s">
        <v>82</v>
      </c>
      <c r="I64" s="200" t="s">
        <v>79</v>
      </c>
    </row>
    <row r="65" spans="1:257" x14ac:dyDescent="0.25">
      <c r="A65" s="82"/>
      <c r="B65" s="150" t="s">
        <v>25</v>
      </c>
      <c r="C65" s="204" t="s">
        <v>7</v>
      </c>
      <c r="D65" s="205">
        <v>1</v>
      </c>
      <c r="E65" s="202"/>
      <c r="F65" s="202"/>
      <c r="G65" s="202"/>
      <c r="H65" s="211">
        <v>500</v>
      </c>
      <c r="I65" s="212">
        <f>D65*H65</f>
        <v>500</v>
      </c>
      <c r="K65" s="82"/>
      <c r="L65" s="82">
        <f>280/4</f>
        <v>70</v>
      </c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82"/>
      <c r="BH65" s="82"/>
      <c r="BI65" s="82"/>
      <c r="BJ65" s="82"/>
      <c r="BK65" s="82"/>
      <c r="BL65" s="82"/>
      <c r="BM65" s="82"/>
      <c r="BN65" s="82"/>
      <c r="BO65" s="82"/>
      <c r="BP65" s="82"/>
      <c r="BQ65" s="82"/>
      <c r="BR65" s="82"/>
      <c r="BS65" s="82"/>
      <c r="BT65" s="82"/>
      <c r="BU65" s="82"/>
      <c r="BV65" s="82"/>
      <c r="BW65" s="82"/>
      <c r="BX65" s="82"/>
      <c r="BY65" s="82"/>
      <c r="BZ65" s="82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  <c r="DE65" s="82"/>
      <c r="DF65" s="82"/>
      <c r="DG65" s="82"/>
      <c r="DH65" s="82"/>
      <c r="DI65" s="82"/>
      <c r="DJ65" s="82"/>
      <c r="DK65" s="82"/>
      <c r="DL65" s="82"/>
      <c r="DM65" s="82"/>
      <c r="DN65" s="82"/>
      <c r="DO65" s="82"/>
      <c r="DP65" s="82"/>
      <c r="DQ65" s="82"/>
      <c r="DR65" s="82"/>
      <c r="DS65" s="82"/>
      <c r="DT65" s="82"/>
      <c r="DU65" s="82"/>
      <c r="DV65" s="82"/>
      <c r="DW65" s="82"/>
      <c r="DX65" s="82"/>
      <c r="DY65" s="82"/>
      <c r="DZ65" s="82"/>
      <c r="EA65" s="82"/>
      <c r="EB65" s="82"/>
      <c r="EC65" s="82"/>
      <c r="ED65" s="82"/>
      <c r="EE65" s="82"/>
      <c r="EF65" s="82"/>
      <c r="EG65" s="82"/>
      <c r="EH65" s="82"/>
      <c r="EI65" s="82"/>
      <c r="EJ65" s="82"/>
      <c r="EK65" s="82"/>
      <c r="EL65" s="82"/>
      <c r="EM65" s="82"/>
      <c r="EN65" s="82"/>
      <c r="EO65" s="82"/>
      <c r="EP65" s="82"/>
      <c r="EQ65" s="82"/>
      <c r="ER65" s="82"/>
      <c r="ES65" s="82"/>
      <c r="ET65" s="82"/>
      <c r="EU65" s="82"/>
      <c r="EV65" s="82"/>
      <c r="EW65" s="82"/>
      <c r="EX65" s="82"/>
      <c r="EY65" s="82"/>
      <c r="EZ65" s="82"/>
      <c r="FA65" s="82"/>
      <c r="FB65" s="82"/>
      <c r="FC65" s="82"/>
      <c r="FD65" s="82"/>
      <c r="FE65" s="82"/>
      <c r="FF65" s="82"/>
      <c r="FG65" s="82"/>
      <c r="FH65" s="82"/>
      <c r="FI65" s="82"/>
      <c r="FJ65" s="82"/>
      <c r="FK65" s="82"/>
      <c r="FL65" s="82"/>
      <c r="FM65" s="82"/>
      <c r="FN65" s="82"/>
      <c r="FO65" s="82"/>
      <c r="FP65" s="82"/>
      <c r="FQ65" s="82"/>
      <c r="FR65" s="82"/>
      <c r="FS65" s="82"/>
      <c r="FT65" s="82"/>
      <c r="FU65" s="82"/>
      <c r="FV65" s="82"/>
      <c r="FW65" s="82"/>
      <c r="FX65" s="82"/>
      <c r="FY65" s="82"/>
      <c r="FZ65" s="82"/>
      <c r="GA65" s="82"/>
      <c r="GB65" s="82"/>
      <c r="GC65" s="82"/>
      <c r="GD65" s="82"/>
      <c r="GE65" s="82"/>
      <c r="GF65" s="82"/>
      <c r="GG65" s="82"/>
      <c r="GH65" s="82"/>
      <c r="GI65" s="82"/>
      <c r="GJ65" s="82"/>
      <c r="GK65" s="82"/>
      <c r="GL65" s="82"/>
      <c r="GM65" s="82"/>
      <c r="GN65" s="82"/>
      <c r="GO65" s="82"/>
      <c r="GP65" s="82"/>
      <c r="GQ65" s="82"/>
      <c r="GR65" s="82"/>
      <c r="GS65" s="82"/>
      <c r="GT65" s="82"/>
      <c r="GU65" s="82"/>
      <c r="GV65" s="82"/>
      <c r="GW65" s="82"/>
      <c r="GX65" s="82"/>
      <c r="GY65" s="82"/>
      <c r="GZ65" s="82"/>
      <c r="HA65" s="82"/>
      <c r="HB65" s="82"/>
      <c r="HC65" s="82"/>
      <c r="HD65" s="82"/>
      <c r="HE65" s="82"/>
      <c r="HF65" s="82"/>
      <c r="HG65" s="82"/>
      <c r="HH65" s="82"/>
      <c r="HI65" s="82"/>
      <c r="HJ65" s="82"/>
      <c r="HK65" s="82"/>
      <c r="HL65" s="82"/>
      <c r="HM65" s="82"/>
      <c r="HN65" s="82"/>
      <c r="HO65" s="82"/>
      <c r="HP65" s="82"/>
      <c r="HQ65" s="82"/>
      <c r="HR65" s="82"/>
      <c r="HS65" s="82"/>
      <c r="HT65" s="82"/>
      <c r="HU65" s="82"/>
      <c r="HV65" s="82"/>
      <c r="HW65" s="82"/>
      <c r="HX65" s="82"/>
      <c r="HY65" s="82"/>
      <c r="HZ65" s="82"/>
      <c r="IA65" s="82"/>
      <c r="IB65" s="82"/>
      <c r="IC65" s="82"/>
      <c r="ID65" s="82"/>
      <c r="IE65" s="82"/>
      <c r="IF65" s="82"/>
      <c r="IG65" s="82"/>
      <c r="IH65" s="82"/>
      <c r="II65" s="82"/>
      <c r="IJ65" s="82"/>
      <c r="IK65" s="82"/>
      <c r="IL65" s="82"/>
      <c r="IM65" s="82"/>
      <c r="IN65" s="82"/>
      <c r="IO65" s="82"/>
      <c r="IP65" s="82"/>
      <c r="IQ65" s="82"/>
      <c r="IR65" s="82"/>
      <c r="IS65" s="82"/>
      <c r="IT65" s="82"/>
      <c r="IU65" s="82"/>
      <c r="IV65" s="82"/>
      <c r="IW65" s="82"/>
    </row>
    <row r="66" spans="1:257" x14ac:dyDescent="0.25">
      <c r="A66" s="82"/>
      <c r="B66" s="150" t="s">
        <v>26</v>
      </c>
      <c r="C66" s="204" t="s">
        <v>27</v>
      </c>
      <c r="D66" s="205">
        <v>300</v>
      </c>
      <c r="E66" s="202"/>
      <c r="F66" s="202"/>
      <c r="G66" s="202"/>
      <c r="H66" s="211">
        <v>0.72</v>
      </c>
      <c r="I66" s="212">
        <f t="shared" ref="I66:I71" si="0">D66*H66</f>
        <v>216</v>
      </c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82"/>
      <c r="BH66" s="82"/>
      <c r="BI66" s="82"/>
      <c r="BJ66" s="82"/>
      <c r="BK66" s="82"/>
      <c r="BL66" s="82"/>
      <c r="BM66" s="82"/>
      <c r="BN66" s="82"/>
      <c r="BO66" s="82"/>
      <c r="BP66" s="82"/>
      <c r="BQ66" s="82"/>
      <c r="BR66" s="82"/>
      <c r="BS66" s="82"/>
      <c r="BT66" s="82"/>
      <c r="BU66" s="82"/>
      <c r="BV66" s="82"/>
      <c r="BW66" s="82"/>
      <c r="BX66" s="82"/>
      <c r="BY66" s="82"/>
      <c r="BZ66" s="82"/>
      <c r="CA66" s="82"/>
      <c r="CB66" s="82"/>
      <c r="CC66" s="82"/>
      <c r="CD66" s="82"/>
      <c r="CE66" s="82"/>
      <c r="CF66" s="82"/>
      <c r="CG66" s="82"/>
      <c r="CH66" s="82"/>
      <c r="CI66" s="82"/>
      <c r="CJ66" s="82"/>
      <c r="CK66" s="82"/>
      <c r="CL66" s="82"/>
      <c r="CM66" s="82"/>
      <c r="CN66" s="82"/>
      <c r="CO66" s="82"/>
      <c r="CP66" s="82"/>
      <c r="CQ66" s="82"/>
      <c r="CR66" s="82"/>
      <c r="CS66" s="82"/>
      <c r="CT66" s="82"/>
      <c r="CU66" s="82"/>
      <c r="CV66" s="82"/>
      <c r="CW66" s="82"/>
      <c r="CX66" s="82"/>
      <c r="CY66" s="82"/>
      <c r="CZ66" s="82"/>
      <c r="DA66" s="82"/>
      <c r="DB66" s="82"/>
      <c r="DC66" s="82"/>
      <c r="DD66" s="82"/>
      <c r="DE66" s="82"/>
      <c r="DF66" s="82"/>
      <c r="DG66" s="82"/>
      <c r="DH66" s="82"/>
      <c r="DI66" s="82"/>
      <c r="DJ66" s="82"/>
      <c r="DK66" s="82"/>
      <c r="DL66" s="82"/>
      <c r="DM66" s="82"/>
      <c r="DN66" s="82"/>
      <c r="DO66" s="82"/>
      <c r="DP66" s="82"/>
      <c r="DQ66" s="82"/>
      <c r="DR66" s="82"/>
      <c r="DS66" s="82"/>
      <c r="DT66" s="82"/>
      <c r="DU66" s="82"/>
      <c r="DV66" s="82"/>
      <c r="DW66" s="82"/>
      <c r="DX66" s="82"/>
      <c r="DY66" s="82"/>
      <c r="DZ66" s="82"/>
      <c r="EA66" s="82"/>
      <c r="EB66" s="82"/>
      <c r="EC66" s="82"/>
      <c r="ED66" s="82"/>
      <c r="EE66" s="82"/>
      <c r="EF66" s="82"/>
      <c r="EG66" s="82"/>
      <c r="EH66" s="82"/>
      <c r="EI66" s="82"/>
      <c r="EJ66" s="82"/>
      <c r="EK66" s="82"/>
      <c r="EL66" s="82"/>
      <c r="EM66" s="82"/>
      <c r="EN66" s="82"/>
      <c r="EO66" s="82"/>
      <c r="EP66" s="82"/>
      <c r="EQ66" s="82"/>
      <c r="ER66" s="82"/>
      <c r="ES66" s="82"/>
      <c r="ET66" s="82"/>
      <c r="EU66" s="82"/>
      <c r="EV66" s="82"/>
      <c r="EW66" s="82"/>
      <c r="EX66" s="82"/>
      <c r="EY66" s="82"/>
      <c r="EZ66" s="82"/>
      <c r="FA66" s="82"/>
      <c r="FB66" s="82"/>
      <c r="FC66" s="82"/>
      <c r="FD66" s="82"/>
      <c r="FE66" s="82"/>
      <c r="FF66" s="82"/>
      <c r="FG66" s="82"/>
      <c r="FH66" s="82"/>
      <c r="FI66" s="82"/>
      <c r="FJ66" s="82"/>
      <c r="FK66" s="82"/>
      <c r="FL66" s="82"/>
      <c r="FM66" s="82"/>
      <c r="FN66" s="82"/>
      <c r="FO66" s="82"/>
      <c r="FP66" s="82"/>
      <c r="FQ66" s="82"/>
      <c r="FR66" s="82"/>
      <c r="FS66" s="82"/>
      <c r="FT66" s="82"/>
      <c r="FU66" s="82"/>
      <c r="FV66" s="82"/>
      <c r="FW66" s="82"/>
      <c r="FX66" s="82"/>
      <c r="FY66" s="82"/>
      <c r="FZ66" s="82"/>
      <c r="GA66" s="82"/>
      <c r="GB66" s="82"/>
      <c r="GC66" s="82"/>
      <c r="GD66" s="82"/>
      <c r="GE66" s="82"/>
      <c r="GF66" s="82"/>
      <c r="GG66" s="82"/>
      <c r="GH66" s="82"/>
      <c r="GI66" s="82"/>
      <c r="GJ66" s="82"/>
      <c r="GK66" s="82"/>
      <c r="GL66" s="82"/>
      <c r="GM66" s="82"/>
      <c r="GN66" s="82"/>
      <c r="GO66" s="82"/>
      <c r="GP66" s="82"/>
      <c r="GQ66" s="82"/>
      <c r="GR66" s="82"/>
      <c r="GS66" s="82"/>
      <c r="GT66" s="82"/>
      <c r="GU66" s="82"/>
      <c r="GV66" s="82"/>
      <c r="GW66" s="82"/>
      <c r="GX66" s="82"/>
      <c r="GY66" s="82"/>
      <c r="GZ66" s="82"/>
      <c r="HA66" s="82"/>
      <c r="HB66" s="82"/>
      <c r="HC66" s="82"/>
      <c r="HD66" s="82"/>
      <c r="HE66" s="82"/>
      <c r="HF66" s="82"/>
      <c r="HG66" s="82"/>
      <c r="HH66" s="82"/>
      <c r="HI66" s="82"/>
      <c r="HJ66" s="82"/>
      <c r="HK66" s="82"/>
      <c r="HL66" s="82"/>
      <c r="HM66" s="82"/>
      <c r="HN66" s="82"/>
      <c r="HO66" s="82"/>
      <c r="HP66" s="82"/>
      <c r="HQ66" s="82"/>
      <c r="HR66" s="82"/>
      <c r="HS66" s="82"/>
      <c r="HT66" s="82"/>
      <c r="HU66" s="82"/>
      <c r="HV66" s="82"/>
      <c r="HW66" s="82"/>
      <c r="HX66" s="82"/>
      <c r="HY66" s="82"/>
      <c r="HZ66" s="82"/>
      <c r="IA66" s="82"/>
      <c r="IB66" s="82"/>
      <c r="IC66" s="82"/>
      <c r="ID66" s="82"/>
      <c r="IE66" s="82"/>
      <c r="IF66" s="82"/>
      <c r="IG66" s="82"/>
      <c r="IH66" s="82"/>
      <c r="II66" s="82"/>
      <c r="IJ66" s="82"/>
      <c r="IK66" s="82"/>
      <c r="IL66" s="82"/>
      <c r="IM66" s="82"/>
      <c r="IN66" s="82"/>
      <c r="IO66" s="82"/>
      <c r="IP66" s="82"/>
      <c r="IQ66" s="82"/>
      <c r="IR66" s="82"/>
      <c r="IS66" s="82"/>
      <c r="IT66" s="82"/>
      <c r="IU66" s="82"/>
      <c r="IV66" s="82"/>
      <c r="IW66" s="82"/>
    </row>
    <row r="67" spans="1:257" x14ac:dyDescent="0.25">
      <c r="A67" s="82"/>
      <c r="B67" s="150" t="s">
        <v>176</v>
      </c>
      <c r="C67" s="92" t="s">
        <v>177</v>
      </c>
      <c r="D67" s="85">
        <v>10</v>
      </c>
      <c r="E67" s="202"/>
      <c r="F67" s="202"/>
      <c r="G67" s="202"/>
      <c r="H67" s="211">
        <v>5.78</v>
      </c>
      <c r="I67" s="212">
        <f t="shared" si="0"/>
        <v>57.8</v>
      </c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  <c r="AL67" s="82"/>
      <c r="AM67" s="82"/>
      <c r="AN67" s="82"/>
      <c r="AO67" s="82"/>
      <c r="AP67" s="82"/>
      <c r="AQ67" s="82"/>
      <c r="AR67" s="82"/>
      <c r="AS67" s="82"/>
      <c r="AT67" s="82"/>
      <c r="AU67" s="82"/>
      <c r="AV67" s="82"/>
      <c r="AW67" s="82"/>
      <c r="AX67" s="82"/>
      <c r="AY67" s="82"/>
      <c r="AZ67" s="82"/>
      <c r="BA67" s="82"/>
      <c r="BB67" s="82"/>
      <c r="BC67" s="82"/>
      <c r="BD67" s="82"/>
      <c r="BE67" s="82"/>
      <c r="BF67" s="82"/>
      <c r="BG67" s="82"/>
      <c r="BH67" s="82"/>
      <c r="BI67" s="82"/>
      <c r="BJ67" s="82"/>
      <c r="BK67" s="82"/>
      <c r="BL67" s="82"/>
      <c r="BM67" s="82"/>
      <c r="BN67" s="82"/>
      <c r="BO67" s="82"/>
      <c r="BP67" s="82"/>
      <c r="BQ67" s="82"/>
      <c r="BR67" s="82"/>
      <c r="BS67" s="82"/>
      <c r="BT67" s="82"/>
      <c r="BU67" s="82"/>
      <c r="BV67" s="82"/>
      <c r="BW67" s="82"/>
      <c r="BX67" s="82"/>
      <c r="BY67" s="82"/>
      <c r="BZ67" s="82"/>
      <c r="CA67" s="82"/>
      <c r="CB67" s="82"/>
      <c r="CC67" s="82"/>
      <c r="CD67" s="82"/>
      <c r="CE67" s="82"/>
      <c r="CF67" s="82"/>
      <c r="CG67" s="82"/>
      <c r="CH67" s="82"/>
      <c r="CI67" s="82"/>
      <c r="CJ67" s="82"/>
      <c r="CK67" s="82"/>
      <c r="CL67" s="82"/>
      <c r="CM67" s="82"/>
      <c r="CN67" s="82"/>
      <c r="CO67" s="82"/>
      <c r="CP67" s="82"/>
      <c r="CQ67" s="82"/>
      <c r="CR67" s="82"/>
      <c r="CS67" s="82"/>
      <c r="CT67" s="82"/>
      <c r="CU67" s="82"/>
      <c r="CV67" s="82"/>
      <c r="CW67" s="82"/>
      <c r="CX67" s="82"/>
      <c r="CY67" s="82"/>
      <c r="CZ67" s="82"/>
      <c r="DA67" s="82"/>
      <c r="DB67" s="82"/>
      <c r="DC67" s="82"/>
      <c r="DD67" s="82"/>
      <c r="DE67" s="82"/>
      <c r="DF67" s="82"/>
      <c r="DG67" s="82"/>
      <c r="DH67" s="82"/>
      <c r="DI67" s="82"/>
      <c r="DJ67" s="82"/>
      <c r="DK67" s="82"/>
      <c r="DL67" s="82"/>
      <c r="DM67" s="82"/>
      <c r="DN67" s="82"/>
      <c r="DO67" s="82"/>
      <c r="DP67" s="82"/>
      <c r="DQ67" s="82"/>
      <c r="DR67" s="82"/>
      <c r="DS67" s="82"/>
      <c r="DT67" s="82"/>
      <c r="DU67" s="82"/>
      <c r="DV67" s="82"/>
      <c r="DW67" s="82"/>
      <c r="DX67" s="82"/>
      <c r="DY67" s="82"/>
      <c r="DZ67" s="82"/>
      <c r="EA67" s="82"/>
      <c r="EB67" s="82"/>
      <c r="EC67" s="82"/>
      <c r="ED67" s="82"/>
      <c r="EE67" s="82"/>
      <c r="EF67" s="82"/>
      <c r="EG67" s="82"/>
      <c r="EH67" s="82"/>
      <c r="EI67" s="82"/>
      <c r="EJ67" s="82"/>
      <c r="EK67" s="82"/>
      <c r="EL67" s="82"/>
      <c r="EM67" s="82"/>
      <c r="EN67" s="82"/>
      <c r="EO67" s="82"/>
      <c r="EP67" s="82"/>
      <c r="EQ67" s="82"/>
      <c r="ER67" s="82"/>
      <c r="ES67" s="82"/>
      <c r="ET67" s="82"/>
      <c r="EU67" s="82"/>
      <c r="EV67" s="82"/>
      <c r="EW67" s="82"/>
      <c r="EX67" s="82"/>
      <c r="EY67" s="82"/>
      <c r="EZ67" s="82"/>
      <c r="FA67" s="82"/>
      <c r="FB67" s="82"/>
      <c r="FC67" s="82"/>
      <c r="FD67" s="82"/>
      <c r="FE67" s="82"/>
      <c r="FF67" s="82"/>
      <c r="FG67" s="82"/>
      <c r="FH67" s="82"/>
      <c r="FI67" s="82"/>
      <c r="FJ67" s="82"/>
      <c r="FK67" s="82"/>
      <c r="FL67" s="82"/>
      <c r="FM67" s="82"/>
      <c r="FN67" s="82"/>
      <c r="FO67" s="82"/>
      <c r="FP67" s="82"/>
      <c r="FQ67" s="82"/>
      <c r="FR67" s="82"/>
      <c r="FS67" s="82"/>
      <c r="FT67" s="82"/>
      <c r="FU67" s="82"/>
      <c r="FV67" s="82"/>
      <c r="FW67" s="82"/>
      <c r="FX67" s="82"/>
      <c r="FY67" s="82"/>
      <c r="FZ67" s="82"/>
      <c r="GA67" s="82"/>
      <c r="GB67" s="82"/>
      <c r="GC67" s="82"/>
      <c r="GD67" s="82"/>
      <c r="GE67" s="82"/>
      <c r="GF67" s="82"/>
      <c r="GG67" s="82"/>
      <c r="GH67" s="82"/>
      <c r="GI67" s="82"/>
      <c r="GJ67" s="82"/>
      <c r="GK67" s="82"/>
      <c r="GL67" s="82"/>
      <c r="GM67" s="82"/>
      <c r="GN67" s="82"/>
      <c r="GO67" s="82"/>
      <c r="GP67" s="82"/>
      <c r="GQ67" s="82"/>
      <c r="GR67" s="82"/>
      <c r="GS67" s="82"/>
      <c r="GT67" s="82"/>
      <c r="GU67" s="82"/>
      <c r="GV67" s="82"/>
      <c r="GW67" s="82"/>
      <c r="GX67" s="82"/>
      <c r="GY67" s="82"/>
      <c r="GZ67" s="82"/>
      <c r="HA67" s="82"/>
      <c r="HB67" s="82"/>
      <c r="HC67" s="82"/>
      <c r="HD67" s="82"/>
      <c r="HE67" s="82"/>
      <c r="HF67" s="82"/>
      <c r="HG67" s="82"/>
      <c r="HH67" s="82"/>
      <c r="HI67" s="82"/>
      <c r="HJ67" s="82"/>
      <c r="HK67" s="82"/>
      <c r="HL67" s="82"/>
      <c r="HM67" s="82"/>
      <c r="HN67" s="82"/>
      <c r="HO67" s="82"/>
      <c r="HP67" s="82"/>
      <c r="HQ67" s="82"/>
      <c r="HR67" s="82"/>
      <c r="HS67" s="82"/>
      <c r="HT67" s="82"/>
      <c r="HU67" s="82"/>
      <c r="HV67" s="82"/>
      <c r="HW67" s="82"/>
      <c r="HX67" s="82"/>
      <c r="HY67" s="82"/>
      <c r="HZ67" s="82"/>
      <c r="IA67" s="82"/>
      <c r="IB67" s="82"/>
      <c r="IC67" s="82"/>
      <c r="ID67" s="82"/>
      <c r="IE67" s="82"/>
      <c r="IF67" s="82"/>
      <c r="IG67" s="82"/>
      <c r="IH67" s="82"/>
      <c r="II67" s="82"/>
      <c r="IJ67" s="82"/>
      <c r="IK67" s="82"/>
      <c r="IL67" s="82"/>
      <c r="IM67" s="82"/>
      <c r="IN67" s="82"/>
      <c r="IO67" s="82"/>
      <c r="IP67" s="82"/>
      <c r="IQ67" s="82"/>
      <c r="IR67" s="82"/>
      <c r="IS67" s="82"/>
      <c r="IT67" s="82"/>
      <c r="IU67" s="82"/>
      <c r="IV67" s="82"/>
      <c r="IW67" s="82"/>
    </row>
    <row r="68" spans="1:257" x14ac:dyDescent="0.25">
      <c r="A68" s="82"/>
      <c r="B68" s="150" t="s">
        <v>187</v>
      </c>
      <c r="C68" s="204" t="s">
        <v>7</v>
      </c>
      <c r="D68" s="205">
        <v>1</v>
      </c>
      <c r="E68" s="202"/>
      <c r="F68" s="202"/>
      <c r="G68" s="202"/>
      <c r="H68" s="211">
        <v>49.99</v>
      </c>
      <c r="I68" s="212">
        <f t="shared" si="0"/>
        <v>49.99</v>
      </c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82"/>
      <c r="AS68" s="82"/>
      <c r="AT68" s="82"/>
      <c r="AU68" s="82"/>
      <c r="AV68" s="82"/>
      <c r="AW68" s="82"/>
      <c r="AX68" s="82"/>
      <c r="AY68" s="82"/>
      <c r="AZ68" s="82"/>
      <c r="BA68" s="82"/>
      <c r="BB68" s="82"/>
      <c r="BC68" s="82"/>
      <c r="BD68" s="82"/>
      <c r="BE68" s="82"/>
      <c r="BF68" s="82"/>
      <c r="BG68" s="82"/>
      <c r="BH68" s="82"/>
      <c r="BI68" s="82"/>
      <c r="BJ68" s="82"/>
      <c r="BK68" s="82"/>
      <c r="BL68" s="82"/>
      <c r="BM68" s="82"/>
      <c r="BN68" s="82"/>
      <c r="BO68" s="82"/>
      <c r="BP68" s="82"/>
      <c r="BQ68" s="82"/>
      <c r="BR68" s="82"/>
      <c r="BS68" s="82"/>
      <c r="BT68" s="82"/>
      <c r="BU68" s="82"/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  <c r="CJ68" s="82"/>
      <c r="CK68" s="82"/>
      <c r="CL68" s="82"/>
      <c r="CM68" s="82"/>
      <c r="CN68" s="82"/>
      <c r="CO68" s="82"/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  <c r="DF68" s="82"/>
      <c r="DG68" s="82"/>
      <c r="DH68" s="82"/>
      <c r="DI68" s="82"/>
      <c r="DJ68" s="82"/>
      <c r="DK68" s="82"/>
      <c r="DL68" s="82"/>
      <c r="DM68" s="82"/>
      <c r="DN68" s="82"/>
      <c r="DO68" s="82"/>
      <c r="DP68" s="82"/>
      <c r="DQ68" s="82"/>
      <c r="DR68" s="82"/>
      <c r="DS68" s="82"/>
      <c r="DT68" s="82"/>
      <c r="DU68" s="82"/>
      <c r="DV68" s="82"/>
      <c r="DW68" s="82"/>
      <c r="DX68" s="82"/>
      <c r="DY68" s="82"/>
      <c r="DZ68" s="82"/>
      <c r="EA68" s="82"/>
      <c r="EB68" s="82"/>
      <c r="EC68" s="82"/>
      <c r="ED68" s="82"/>
      <c r="EE68" s="82"/>
      <c r="EF68" s="82"/>
      <c r="EG68" s="82"/>
      <c r="EH68" s="82"/>
      <c r="EI68" s="82"/>
      <c r="EJ68" s="82"/>
      <c r="EK68" s="82"/>
      <c r="EL68" s="82"/>
      <c r="EM68" s="82"/>
      <c r="EN68" s="82"/>
      <c r="EO68" s="82"/>
      <c r="EP68" s="82"/>
      <c r="EQ68" s="82"/>
      <c r="ER68" s="82"/>
      <c r="ES68" s="82"/>
      <c r="ET68" s="82"/>
      <c r="EU68" s="82"/>
      <c r="EV68" s="82"/>
      <c r="EW68" s="82"/>
      <c r="EX68" s="82"/>
      <c r="EY68" s="82"/>
      <c r="EZ68" s="82"/>
      <c r="FA68" s="82"/>
      <c r="FB68" s="82"/>
      <c r="FC68" s="82"/>
      <c r="FD68" s="82"/>
      <c r="FE68" s="82"/>
      <c r="FF68" s="82"/>
      <c r="FG68" s="82"/>
      <c r="FH68" s="82"/>
      <c r="FI68" s="82"/>
      <c r="FJ68" s="82"/>
      <c r="FK68" s="82"/>
      <c r="FL68" s="82"/>
      <c r="FM68" s="82"/>
      <c r="FN68" s="82"/>
      <c r="FO68" s="82"/>
      <c r="FP68" s="82"/>
      <c r="FQ68" s="82"/>
      <c r="FR68" s="82"/>
      <c r="FS68" s="82"/>
      <c r="FT68" s="82"/>
      <c r="FU68" s="82"/>
      <c r="FV68" s="82"/>
      <c r="FW68" s="82"/>
      <c r="FX68" s="82"/>
      <c r="FY68" s="82"/>
      <c r="FZ68" s="82"/>
      <c r="GA68" s="82"/>
      <c r="GB68" s="82"/>
      <c r="GC68" s="82"/>
      <c r="GD68" s="82"/>
      <c r="GE68" s="82"/>
      <c r="GF68" s="82"/>
      <c r="GG68" s="82"/>
      <c r="GH68" s="82"/>
      <c r="GI68" s="82"/>
      <c r="GJ68" s="82"/>
      <c r="GK68" s="82"/>
      <c r="GL68" s="82"/>
      <c r="GM68" s="82"/>
      <c r="GN68" s="82"/>
      <c r="GO68" s="82"/>
      <c r="GP68" s="82"/>
      <c r="GQ68" s="82"/>
      <c r="GR68" s="82"/>
      <c r="GS68" s="82"/>
      <c r="GT68" s="82"/>
      <c r="GU68" s="82"/>
      <c r="GV68" s="82"/>
      <c r="GW68" s="82"/>
      <c r="GX68" s="82"/>
      <c r="GY68" s="82"/>
      <c r="GZ68" s="82"/>
      <c r="HA68" s="82"/>
      <c r="HB68" s="82"/>
      <c r="HC68" s="82"/>
      <c r="HD68" s="82"/>
      <c r="HE68" s="82"/>
      <c r="HF68" s="82"/>
      <c r="HG68" s="82"/>
      <c r="HH68" s="82"/>
      <c r="HI68" s="82"/>
      <c r="HJ68" s="82"/>
      <c r="HK68" s="82"/>
      <c r="HL68" s="82"/>
      <c r="HM68" s="82"/>
      <c r="HN68" s="82"/>
      <c r="HO68" s="82"/>
      <c r="HP68" s="82"/>
      <c r="HQ68" s="82"/>
      <c r="HR68" s="82"/>
      <c r="HS68" s="82"/>
      <c r="HT68" s="82"/>
      <c r="HU68" s="82"/>
      <c r="HV68" s="82"/>
      <c r="HW68" s="82"/>
      <c r="HX68" s="82"/>
      <c r="HY68" s="82"/>
      <c r="HZ68" s="82"/>
      <c r="IA68" s="82"/>
      <c r="IB68" s="82"/>
      <c r="IC68" s="82"/>
      <c r="ID68" s="82"/>
      <c r="IE68" s="82"/>
      <c r="IF68" s="82"/>
      <c r="IG68" s="82"/>
      <c r="IH68" s="82"/>
      <c r="II68" s="82"/>
      <c r="IJ68" s="82"/>
      <c r="IK68" s="82"/>
      <c r="IL68" s="82"/>
      <c r="IM68" s="82"/>
      <c r="IN68" s="82"/>
      <c r="IO68" s="82"/>
      <c r="IP68" s="82"/>
      <c r="IQ68" s="82"/>
      <c r="IR68" s="82"/>
      <c r="IS68" s="82"/>
      <c r="IT68" s="82"/>
      <c r="IU68" s="82"/>
      <c r="IV68" s="82"/>
      <c r="IW68" s="82"/>
    </row>
    <row r="69" spans="1:257" x14ac:dyDescent="0.25">
      <c r="A69" s="82"/>
      <c r="B69" s="150" t="s">
        <v>185</v>
      </c>
      <c r="C69" s="204" t="s">
        <v>7</v>
      </c>
      <c r="D69" s="205">
        <v>1</v>
      </c>
      <c r="E69" s="202"/>
      <c r="F69" s="202"/>
      <c r="G69" s="202"/>
      <c r="H69" s="211">
        <v>49.9</v>
      </c>
      <c r="I69" s="212">
        <f t="shared" si="0"/>
        <v>49.9</v>
      </c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2"/>
      <c r="AV69" s="82"/>
      <c r="AW69" s="82"/>
      <c r="AX69" s="82"/>
      <c r="AY69" s="82"/>
      <c r="AZ69" s="82"/>
      <c r="BA69" s="82"/>
      <c r="BB69" s="82"/>
      <c r="BC69" s="82"/>
      <c r="BD69" s="82"/>
      <c r="BE69" s="82"/>
      <c r="BF69" s="82"/>
      <c r="BG69" s="82"/>
      <c r="BH69" s="82"/>
      <c r="BI69" s="82"/>
      <c r="BJ69" s="82"/>
      <c r="BK69" s="82"/>
      <c r="BL69" s="82"/>
      <c r="BM69" s="82"/>
      <c r="BN69" s="82"/>
      <c r="BO69" s="82"/>
      <c r="BP69" s="82"/>
      <c r="BQ69" s="82"/>
      <c r="BR69" s="82"/>
      <c r="BS69" s="82"/>
      <c r="BT69" s="82"/>
      <c r="BU69" s="82"/>
      <c r="BV69" s="82"/>
      <c r="BW69" s="82"/>
      <c r="BX69" s="82"/>
      <c r="BY69" s="82"/>
      <c r="BZ69" s="82"/>
      <c r="CA69" s="82"/>
      <c r="CB69" s="82"/>
      <c r="CC69" s="82"/>
      <c r="CD69" s="82"/>
      <c r="CE69" s="82"/>
      <c r="CF69" s="82"/>
      <c r="CG69" s="82"/>
      <c r="CH69" s="82"/>
      <c r="CI69" s="82"/>
      <c r="CJ69" s="82"/>
      <c r="CK69" s="82"/>
      <c r="CL69" s="82"/>
      <c r="CM69" s="82"/>
      <c r="CN69" s="82"/>
      <c r="CO69" s="82"/>
      <c r="CP69" s="82"/>
      <c r="CQ69" s="82"/>
      <c r="CR69" s="82"/>
      <c r="CS69" s="82"/>
      <c r="CT69" s="82"/>
      <c r="CU69" s="82"/>
      <c r="CV69" s="82"/>
      <c r="CW69" s="82"/>
      <c r="CX69" s="82"/>
      <c r="CY69" s="82"/>
      <c r="CZ69" s="82"/>
      <c r="DA69" s="82"/>
      <c r="DB69" s="82"/>
      <c r="DC69" s="82"/>
      <c r="DD69" s="82"/>
      <c r="DE69" s="82"/>
      <c r="DF69" s="82"/>
      <c r="DG69" s="82"/>
      <c r="DH69" s="82"/>
      <c r="DI69" s="82"/>
      <c r="DJ69" s="82"/>
      <c r="DK69" s="82"/>
      <c r="DL69" s="82"/>
      <c r="DM69" s="82"/>
      <c r="DN69" s="82"/>
      <c r="DO69" s="82"/>
      <c r="DP69" s="82"/>
      <c r="DQ69" s="82"/>
      <c r="DR69" s="82"/>
      <c r="DS69" s="82"/>
      <c r="DT69" s="82"/>
      <c r="DU69" s="82"/>
      <c r="DV69" s="82"/>
      <c r="DW69" s="82"/>
      <c r="DX69" s="82"/>
      <c r="DY69" s="82"/>
      <c r="DZ69" s="82"/>
      <c r="EA69" s="82"/>
      <c r="EB69" s="82"/>
      <c r="EC69" s="82"/>
      <c r="ED69" s="82"/>
      <c r="EE69" s="82"/>
      <c r="EF69" s="82"/>
      <c r="EG69" s="82"/>
      <c r="EH69" s="82"/>
      <c r="EI69" s="82"/>
      <c r="EJ69" s="82"/>
      <c r="EK69" s="82"/>
      <c r="EL69" s="82"/>
      <c r="EM69" s="82"/>
      <c r="EN69" s="82"/>
      <c r="EO69" s="82"/>
      <c r="EP69" s="82"/>
      <c r="EQ69" s="82"/>
      <c r="ER69" s="82"/>
      <c r="ES69" s="82"/>
      <c r="ET69" s="82"/>
      <c r="EU69" s="82"/>
      <c r="EV69" s="82"/>
      <c r="EW69" s="82"/>
      <c r="EX69" s="82"/>
      <c r="EY69" s="82"/>
      <c r="EZ69" s="82"/>
      <c r="FA69" s="82"/>
      <c r="FB69" s="82"/>
      <c r="FC69" s="82"/>
      <c r="FD69" s="82"/>
      <c r="FE69" s="82"/>
      <c r="FF69" s="82"/>
      <c r="FG69" s="82"/>
      <c r="FH69" s="82"/>
      <c r="FI69" s="82"/>
      <c r="FJ69" s="82"/>
      <c r="FK69" s="82"/>
      <c r="FL69" s="82"/>
      <c r="FM69" s="82"/>
      <c r="FN69" s="82"/>
      <c r="FO69" s="82"/>
      <c r="FP69" s="82"/>
      <c r="FQ69" s="82"/>
      <c r="FR69" s="82"/>
      <c r="FS69" s="82"/>
      <c r="FT69" s="82"/>
      <c r="FU69" s="82"/>
      <c r="FV69" s="82"/>
      <c r="FW69" s="82"/>
      <c r="FX69" s="82"/>
      <c r="FY69" s="82"/>
      <c r="FZ69" s="82"/>
      <c r="GA69" s="82"/>
      <c r="GB69" s="82"/>
      <c r="GC69" s="82"/>
      <c r="GD69" s="82"/>
      <c r="GE69" s="82"/>
      <c r="GF69" s="82"/>
      <c r="GG69" s="82"/>
      <c r="GH69" s="82"/>
      <c r="GI69" s="82"/>
      <c r="GJ69" s="82"/>
      <c r="GK69" s="82"/>
      <c r="GL69" s="82"/>
      <c r="GM69" s="82"/>
      <c r="GN69" s="82"/>
      <c r="GO69" s="82"/>
      <c r="GP69" s="82"/>
      <c r="GQ69" s="82"/>
      <c r="GR69" s="82"/>
      <c r="GS69" s="82"/>
      <c r="GT69" s="82"/>
      <c r="GU69" s="82"/>
      <c r="GV69" s="82"/>
      <c r="GW69" s="82"/>
      <c r="GX69" s="82"/>
      <c r="GY69" s="82"/>
      <c r="GZ69" s="82"/>
      <c r="HA69" s="82"/>
      <c r="HB69" s="82"/>
      <c r="HC69" s="82"/>
      <c r="HD69" s="82"/>
      <c r="HE69" s="82"/>
      <c r="HF69" s="82"/>
      <c r="HG69" s="82"/>
      <c r="HH69" s="82"/>
      <c r="HI69" s="82"/>
      <c r="HJ69" s="82"/>
      <c r="HK69" s="82"/>
      <c r="HL69" s="82"/>
      <c r="HM69" s="82"/>
      <c r="HN69" s="82"/>
      <c r="HO69" s="82"/>
      <c r="HP69" s="82"/>
      <c r="HQ69" s="82"/>
      <c r="HR69" s="82"/>
      <c r="HS69" s="82"/>
      <c r="HT69" s="82"/>
      <c r="HU69" s="82"/>
      <c r="HV69" s="82"/>
      <c r="HW69" s="82"/>
      <c r="HX69" s="82"/>
      <c r="HY69" s="82"/>
      <c r="HZ69" s="82"/>
      <c r="IA69" s="82"/>
      <c r="IB69" s="82"/>
      <c r="IC69" s="82"/>
      <c r="ID69" s="82"/>
      <c r="IE69" s="82"/>
      <c r="IF69" s="82"/>
      <c r="IG69" s="82"/>
      <c r="IH69" s="82"/>
      <c r="II69" s="82"/>
      <c r="IJ69" s="82"/>
      <c r="IK69" s="82"/>
      <c r="IL69" s="82"/>
      <c r="IM69" s="82"/>
      <c r="IN69" s="82"/>
      <c r="IO69" s="82"/>
      <c r="IP69" s="82"/>
      <c r="IQ69" s="82"/>
      <c r="IR69" s="82"/>
      <c r="IS69" s="82"/>
      <c r="IT69" s="82"/>
      <c r="IU69" s="82"/>
      <c r="IV69" s="82"/>
      <c r="IW69" s="82"/>
    </row>
    <row r="70" spans="1:257" x14ac:dyDescent="0.25">
      <c r="B70" s="206" t="s">
        <v>28</v>
      </c>
      <c r="C70" s="204" t="s">
        <v>7</v>
      </c>
      <c r="D70" s="205">
        <v>1</v>
      </c>
      <c r="E70" s="202"/>
      <c r="F70" s="202"/>
      <c r="G70" s="202"/>
      <c r="H70" s="211">
        <v>300</v>
      </c>
      <c r="I70" s="212">
        <f t="shared" si="0"/>
        <v>300</v>
      </c>
    </row>
    <row r="71" spans="1:257" x14ac:dyDescent="0.25">
      <c r="B71" s="206" t="s">
        <v>186</v>
      </c>
      <c r="C71" s="204" t="s">
        <v>7</v>
      </c>
      <c r="D71" s="205">
        <v>1</v>
      </c>
      <c r="E71" s="202"/>
      <c r="F71" s="202"/>
      <c r="G71" s="202"/>
      <c r="H71" s="211">
        <f>3*22*10</f>
        <v>660</v>
      </c>
      <c r="I71" s="212">
        <f t="shared" si="0"/>
        <v>660</v>
      </c>
    </row>
    <row r="72" spans="1:257" x14ac:dyDescent="0.25">
      <c r="B72" s="273" t="s">
        <v>80</v>
      </c>
      <c r="C72" s="273"/>
      <c r="D72" s="273"/>
      <c r="E72" s="273"/>
      <c r="F72" s="273"/>
      <c r="G72" s="273"/>
      <c r="H72" s="273"/>
      <c r="I72" s="212">
        <f>SUM(I65:I71)</f>
        <v>1833.69</v>
      </c>
    </row>
    <row r="73" spans="1:257" ht="15.75" x14ac:dyDescent="0.25">
      <c r="B73" s="269" t="s">
        <v>84</v>
      </c>
      <c r="C73" s="269"/>
      <c r="D73" s="269"/>
      <c r="E73" s="269"/>
      <c r="F73" s="269"/>
      <c r="G73" s="269"/>
      <c r="H73" s="269"/>
      <c r="I73" s="269"/>
    </row>
    <row r="74" spans="1:257" x14ac:dyDescent="0.25">
      <c r="B74" s="69" t="s">
        <v>73</v>
      </c>
      <c r="C74" s="65" t="s">
        <v>74</v>
      </c>
      <c r="D74" s="71" t="s">
        <v>1</v>
      </c>
      <c r="E74" s="74"/>
      <c r="F74" s="74"/>
      <c r="G74" s="74"/>
      <c r="H74" s="71" t="s">
        <v>82</v>
      </c>
      <c r="I74" s="54" t="s">
        <v>79</v>
      </c>
    </row>
    <row r="75" spans="1:257" x14ac:dyDescent="0.25">
      <c r="B75" s="75"/>
      <c r="C75" s="65"/>
      <c r="D75" s="76"/>
      <c r="E75" s="74"/>
      <c r="F75" s="74"/>
      <c r="G75" s="74"/>
      <c r="H75" s="65"/>
      <c r="I75" s="54">
        <f>D75*H75</f>
        <v>0</v>
      </c>
    </row>
    <row r="76" spans="1:257" x14ac:dyDescent="0.25">
      <c r="B76" s="274" t="s">
        <v>80</v>
      </c>
      <c r="C76" s="274"/>
      <c r="D76" s="274"/>
      <c r="E76" s="274"/>
      <c r="F76" s="274"/>
      <c r="G76" s="274"/>
      <c r="H76" s="274"/>
      <c r="I76" s="54">
        <f>SUM(I75:I75)</f>
        <v>0</v>
      </c>
    </row>
    <row r="77" spans="1:257" ht="15.75" x14ac:dyDescent="0.25">
      <c r="B77" s="269" t="s">
        <v>85</v>
      </c>
      <c r="C77" s="269"/>
      <c r="D77" s="269"/>
      <c r="E77" s="269"/>
      <c r="F77" s="269"/>
      <c r="G77" s="269"/>
      <c r="H77" s="269"/>
      <c r="I77" s="269"/>
    </row>
    <row r="78" spans="1:257" x14ac:dyDescent="0.25">
      <c r="B78" s="69" t="s">
        <v>73</v>
      </c>
      <c r="C78" s="65" t="s">
        <v>74</v>
      </c>
      <c r="D78" s="68" t="s">
        <v>1</v>
      </c>
      <c r="E78" s="70"/>
      <c r="F78" s="70"/>
      <c r="G78" s="70"/>
      <c r="H78" s="71" t="s">
        <v>82</v>
      </c>
      <c r="I78" s="54" t="s">
        <v>79</v>
      </c>
    </row>
    <row r="79" spans="1:257" s="160" customFormat="1" ht="18" customHeight="1" x14ac:dyDescent="0.25">
      <c r="A79" s="158"/>
      <c r="B79" s="72"/>
      <c r="C79" s="65"/>
      <c r="D79" s="67"/>
      <c r="E79" s="70"/>
      <c r="F79" s="70"/>
      <c r="G79" s="70"/>
      <c r="H79" s="65"/>
      <c r="I79" s="54">
        <v>0</v>
      </c>
      <c r="J79" s="159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8"/>
      <c r="AM79" s="158"/>
      <c r="AN79" s="158"/>
      <c r="AO79" s="158"/>
      <c r="AP79" s="158"/>
      <c r="AQ79" s="158"/>
      <c r="AR79" s="158"/>
      <c r="AS79" s="158"/>
      <c r="AT79" s="158"/>
      <c r="AU79" s="158"/>
      <c r="AV79" s="158"/>
      <c r="AW79" s="158"/>
      <c r="AX79" s="158"/>
      <c r="AY79" s="158"/>
      <c r="AZ79" s="158"/>
      <c r="BA79" s="158"/>
      <c r="BB79" s="158"/>
      <c r="BC79" s="158"/>
      <c r="BD79" s="158"/>
      <c r="BE79" s="158"/>
      <c r="BF79" s="158"/>
      <c r="BG79" s="158"/>
      <c r="BH79" s="158"/>
      <c r="BI79" s="158"/>
      <c r="BJ79" s="158"/>
      <c r="BK79" s="158"/>
      <c r="BL79" s="158"/>
      <c r="BM79" s="158"/>
      <c r="BN79" s="158"/>
      <c r="BO79" s="158"/>
      <c r="BP79" s="158"/>
      <c r="BQ79" s="158"/>
      <c r="BR79" s="158"/>
      <c r="BS79" s="158"/>
      <c r="BT79" s="158"/>
      <c r="BU79" s="158"/>
      <c r="BV79" s="158"/>
      <c r="BW79" s="158"/>
      <c r="BX79" s="158"/>
      <c r="BY79" s="158"/>
      <c r="BZ79" s="158"/>
      <c r="CA79" s="158"/>
      <c r="CB79" s="158"/>
      <c r="CC79" s="158"/>
      <c r="CD79" s="158"/>
      <c r="CE79" s="158"/>
      <c r="CF79" s="158"/>
      <c r="CG79" s="158"/>
      <c r="CH79" s="158"/>
      <c r="CI79" s="158"/>
      <c r="CJ79" s="158"/>
      <c r="CK79" s="158"/>
      <c r="CL79" s="158"/>
      <c r="CM79" s="158"/>
      <c r="CN79" s="158"/>
      <c r="CO79" s="158"/>
      <c r="CP79" s="158"/>
      <c r="CQ79" s="158"/>
      <c r="CR79" s="158"/>
      <c r="CS79" s="158"/>
      <c r="CT79" s="158"/>
      <c r="CU79" s="158"/>
      <c r="CV79" s="158"/>
      <c r="CW79" s="158"/>
      <c r="CX79" s="158"/>
      <c r="CY79" s="158"/>
      <c r="CZ79" s="158"/>
      <c r="DA79" s="158"/>
      <c r="DB79" s="158"/>
      <c r="DC79" s="158"/>
      <c r="DD79" s="158"/>
      <c r="DE79" s="158"/>
      <c r="DF79" s="158"/>
      <c r="DG79" s="158"/>
      <c r="DH79" s="158"/>
      <c r="DI79" s="158"/>
      <c r="DJ79" s="158"/>
      <c r="DK79" s="158"/>
      <c r="DL79" s="158"/>
      <c r="DM79" s="158"/>
      <c r="DN79" s="158"/>
      <c r="DO79" s="158"/>
      <c r="DP79" s="158"/>
      <c r="DQ79" s="158"/>
      <c r="DR79" s="158"/>
      <c r="DS79" s="158"/>
      <c r="DT79" s="158"/>
      <c r="DU79" s="158"/>
      <c r="DV79" s="158"/>
      <c r="DW79" s="158"/>
      <c r="DX79" s="158"/>
      <c r="DY79" s="158"/>
      <c r="DZ79" s="158"/>
      <c r="EA79" s="158"/>
      <c r="EB79" s="158"/>
      <c r="EC79" s="158"/>
      <c r="ED79" s="158"/>
      <c r="EE79" s="158"/>
      <c r="EF79" s="158"/>
      <c r="EG79" s="158"/>
      <c r="EH79" s="158"/>
      <c r="EI79" s="158"/>
      <c r="EJ79" s="158"/>
      <c r="EK79" s="158"/>
      <c r="EL79" s="158"/>
      <c r="EM79" s="158"/>
      <c r="EN79" s="158"/>
      <c r="EO79" s="158"/>
      <c r="EP79" s="158"/>
      <c r="EQ79" s="158"/>
      <c r="ER79" s="158"/>
      <c r="ES79" s="158"/>
      <c r="ET79" s="158"/>
      <c r="EU79" s="158"/>
      <c r="EV79" s="158"/>
      <c r="EW79" s="158"/>
      <c r="EX79" s="158"/>
      <c r="EY79" s="158"/>
      <c r="EZ79" s="158"/>
      <c r="FA79" s="158"/>
      <c r="FB79" s="158"/>
      <c r="FC79" s="158"/>
      <c r="FD79" s="158"/>
      <c r="FE79" s="158"/>
      <c r="FF79" s="158"/>
      <c r="FG79" s="158"/>
      <c r="FH79" s="158"/>
      <c r="FI79" s="158"/>
      <c r="FJ79" s="158"/>
      <c r="FK79" s="158"/>
      <c r="FL79" s="158"/>
      <c r="FM79" s="158"/>
      <c r="FN79" s="158"/>
      <c r="FO79" s="158"/>
      <c r="FP79" s="158"/>
      <c r="FQ79" s="158"/>
      <c r="FR79" s="158"/>
      <c r="FS79" s="158"/>
      <c r="FT79" s="158"/>
      <c r="FU79" s="158"/>
      <c r="FV79" s="158"/>
      <c r="FW79" s="158"/>
      <c r="FX79" s="158"/>
      <c r="FY79" s="158"/>
      <c r="FZ79" s="158"/>
      <c r="GA79" s="158"/>
      <c r="GB79" s="158"/>
      <c r="GC79" s="158"/>
      <c r="GD79" s="158"/>
      <c r="GE79" s="158"/>
      <c r="GF79" s="158"/>
      <c r="GG79" s="158"/>
      <c r="GH79" s="158"/>
      <c r="GI79" s="158"/>
      <c r="GJ79" s="158"/>
      <c r="GK79" s="158"/>
      <c r="GL79" s="158"/>
      <c r="GM79" s="158"/>
      <c r="GN79" s="158"/>
      <c r="GO79" s="158"/>
      <c r="GP79" s="158"/>
      <c r="GQ79" s="158"/>
      <c r="GR79" s="158"/>
      <c r="GS79" s="158"/>
      <c r="GT79" s="158"/>
      <c r="GU79" s="158"/>
      <c r="GV79" s="158"/>
      <c r="GW79" s="158"/>
      <c r="GX79" s="158"/>
      <c r="GY79" s="158"/>
      <c r="GZ79" s="158"/>
      <c r="HA79" s="158"/>
      <c r="HB79" s="158"/>
      <c r="HC79" s="158"/>
      <c r="HD79" s="158"/>
      <c r="HE79" s="158"/>
      <c r="HF79" s="158"/>
      <c r="HG79" s="158"/>
      <c r="HH79" s="158"/>
      <c r="HI79" s="158"/>
      <c r="HJ79" s="158"/>
      <c r="HK79" s="158"/>
      <c r="HL79" s="158"/>
      <c r="HM79" s="158"/>
      <c r="HN79" s="158"/>
      <c r="HO79" s="158"/>
      <c r="HP79" s="158"/>
      <c r="HQ79" s="158"/>
      <c r="HR79" s="158"/>
      <c r="HS79" s="158"/>
      <c r="HT79" s="158"/>
      <c r="HU79" s="158"/>
      <c r="HV79" s="158"/>
      <c r="HW79" s="158"/>
      <c r="HX79" s="158"/>
      <c r="HY79" s="158"/>
      <c r="HZ79" s="158"/>
      <c r="IA79" s="158"/>
      <c r="IB79" s="158"/>
      <c r="IC79" s="158"/>
      <c r="ID79" s="158"/>
      <c r="IE79" s="158"/>
      <c r="IF79" s="158"/>
      <c r="IG79" s="158"/>
      <c r="IH79" s="158"/>
      <c r="II79" s="158"/>
      <c r="IJ79" s="158"/>
      <c r="IK79" s="158"/>
      <c r="IL79" s="158"/>
      <c r="IM79" s="158"/>
      <c r="IN79" s="158"/>
      <c r="IO79" s="158"/>
      <c r="IP79" s="158"/>
      <c r="IQ79" s="158"/>
      <c r="IR79" s="158"/>
      <c r="IS79" s="158"/>
      <c r="IT79" s="158"/>
      <c r="IU79" s="158"/>
      <c r="IV79" s="158"/>
      <c r="IW79" s="158"/>
    </row>
    <row r="80" spans="1:257" ht="15.75" customHeight="1" x14ac:dyDescent="0.25">
      <c r="B80" s="270" t="s">
        <v>80</v>
      </c>
      <c r="C80" s="270"/>
      <c r="D80" s="270"/>
      <c r="E80" s="270"/>
      <c r="F80" s="270"/>
      <c r="G80" s="270"/>
      <c r="H80" s="270"/>
      <c r="I80" s="224">
        <f>I79</f>
        <v>0</v>
      </c>
    </row>
    <row r="81" spans="2:9" x14ac:dyDescent="0.25">
      <c r="B81" s="79" t="s">
        <v>86</v>
      </c>
      <c r="C81" s="80">
        <v>1</v>
      </c>
      <c r="D81" s="271" t="s">
        <v>87</v>
      </c>
      <c r="E81" s="271"/>
      <c r="F81" s="271"/>
      <c r="G81" s="271"/>
      <c r="H81" s="271"/>
      <c r="I81" s="224">
        <f>I80+I76+I72+I62</f>
        <v>1833.69</v>
      </c>
    </row>
    <row r="82" spans="2:9" x14ac:dyDescent="0.25">
      <c r="B82" s="272" t="s">
        <v>88</v>
      </c>
      <c r="C82" s="272"/>
      <c r="D82" s="272"/>
      <c r="E82" s="272"/>
      <c r="F82" s="272"/>
      <c r="G82" s="272"/>
      <c r="H82" s="272"/>
      <c r="I82" s="212">
        <f>I81/C81</f>
        <v>1833.69</v>
      </c>
    </row>
    <row r="83" spans="2:9" x14ac:dyDescent="0.25">
      <c r="B83" s="81" t="s">
        <v>29</v>
      </c>
      <c r="C83" s="216">
        <f>BDI!E30*100</f>
        <v>28.81</v>
      </c>
      <c r="D83" s="266" t="s">
        <v>32</v>
      </c>
      <c r="E83" s="266"/>
      <c r="F83" s="266"/>
      <c r="G83" s="266"/>
      <c r="H83" s="266"/>
      <c r="I83" s="214">
        <f>C83/100*I82</f>
        <v>528.29</v>
      </c>
    </row>
    <row r="84" spans="2:9" x14ac:dyDescent="0.25">
      <c r="B84" s="267" t="s">
        <v>197</v>
      </c>
      <c r="C84" s="268"/>
      <c r="D84" s="268"/>
      <c r="E84" s="268"/>
      <c r="F84" s="268"/>
      <c r="G84" s="268"/>
      <c r="H84" s="268"/>
      <c r="I84" s="212">
        <f>I83+I82</f>
        <v>2361.98</v>
      </c>
    </row>
    <row r="85" spans="2:9" ht="16.5" thickBot="1" x14ac:dyDescent="0.3">
      <c r="B85" s="264" t="s">
        <v>219</v>
      </c>
      <c r="C85" s="265"/>
      <c r="D85" s="265"/>
      <c r="E85" s="265"/>
      <c r="F85" s="265"/>
      <c r="G85" s="265"/>
      <c r="H85" s="265"/>
      <c r="I85" s="215">
        <f>I84*4</f>
        <v>9447.92</v>
      </c>
    </row>
  </sheetData>
  <mergeCells count="50">
    <mergeCell ref="D52:H52"/>
    <mergeCell ref="B53:H53"/>
    <mergeCell ref="D54:H54"/>
    <mergeCell ref="B55:H55"/>
    <mergeCell ref="B43:I43"/>
    <mergeCell ref="B46:H46"/>
    <mergeCell ref="B47:I47"/>
    <mergeCell ref="B51:H51"/>
    <mergeCell ref="B33:G33"/>
    <mergeCell ref="B34:I34"/>
    <mergeCell ref="B37:H37"/>
    <mergeCell ref="B38:I38"/>
    <mergeCell ref="B42:H42"/>
    <mergeCell ref="D29:H29"/>
    <mergeCell ref="B30:H30"/>
    <mergeCell ref="D31:I31"/>
    <mergeCell ref="B32:G32"/>
    <mergeCell ref="H32:I32"/>
    <mergeCell ref="B21:H21"/>
    <mergeCell ref="B22:I22"/>
    <mergeCell ref="B26:H26"/>
    <mergeCell ref="D27:H27"/>
    <mergeCell ref="B28:H28"/>
    <mergeCell ref="B9:I9"/>
    <mergeCell ref="B12:H12"/>
    <mergeCell ref="B13:I13"/>
    <mergeCell ref="B17:H17"/>
    <mergeCell ref="B18:I18"/>
    <mergeCell ref="B2:I5"/>
    <mergeCell ref="D6:I6"/>
    <mergeCell ref="B7:G7"/>
    <mergeCell ref="H7:I7"/>
    <mergeCell ref="B8:G8"/>
    <mergeCell ref="D56:I56"/>
    <mergeCell ref="B57:G57"/>
    <mergeCell ref="H57:I57"/>
    <mergeCell ref="B58:G58"/>
    <mergeCell ref="B59:I59"/>
    <mergeCell ref="B62:H62"/>
    <mergeCell ref="B63:I63"/>
    <mergeCell ref="B72:H72"/>
    <mergeCell ref="B73:I73"/>
    <mergeCell ref="B76:H76"/>
    <mergeCell ref="B85:H85"/>
    <mergeCell ref="D83:H83"/>
    <mergeCell ref="B84:H84"/>
    <mergeCell ref="B77:I77"/>
    <mergeCell ref="B80:H80"/>
    <mergeCell ref="D81:H81"/>
    <mergeCell ref="B82:H82"/>
  </mergeCells>
  <pageMargins left="0.51180555555555496" right="0.51180555555555496" top="0.78749999999999998" bottom="0.78749999999999998" header="0.51180555555555496" footer="0.51180555555555496"/>
  <pageSetup paperSize="9" scale="61" firstPageNumber="0" orientation="portrait" r:id="rId1"/>
  <rowBreaks count="1" manualBreakCount="1">
    <brk id="3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0A0D-F7BD-437B-A738-E2BFB6411C34}">
  <sheetPr>
    <tabColor theme="4" tint="0.79998168889431442"/>
  </sheetPr>
  <dimension ref="A1:IZ36"/>
  <sheetViews>
    <sheetView tabSelected="1" view="pageBreakPreview" zoomScaleNormal="100" zoomScaleSheetLayoutView="100" workbookViewId="0">
      <selection activeCell="R19" sqref="R19"/>
    </sheetView>
  </sheetViews>
  <sheetFormatPr defaultRowHeight="15" x14ac:dyDescent="0.25"/>
  <cols>
    <col min="1" max="1" width="1.5703125" style="1" customWidth="1"/>
    <col min="2" max="2" width="10" style="1" customWidth="1"/>
    <col min="3" max="3" width="29.5703125" style="1" bestFit="1" customWidth="1"/>
    <col min="4" max="4" width="13.7109375" style="1" customWidth="1"/>
    <col min="5" max="5" width="9.42578125" style="1" bestFit="1" customWidth="1"/>
    <col min="6" max="6" width="17" style="1" bestFit="1" customWidth="1"/>
    <col min="7" max="7" width="20.42578125" style="1" customWidth="1"/>
    <col min="8" max="8" width="3.85546875" style="1" customWidth="1"/>
    <col min="9" max="10" width="11.42578125" style="1" customWidth="1"/>
    <col min="11" max="11" width="15.28515625" style="1" customWidth="1"/>
    <col min="12" max="13" width="11" style="1" customWidth="1"/>
    <col min="14" max="14" width="9.140625" style="1"/>
    <col min="15" max="15" width="10.42578125" style="1" bestFit="1" customWidth="1"/>
    <col min="16" max="260" width="9.140625" style="1"/>
  </cols>
  <sheetData>
    <row r="1" spans="2:16" ht="9.75" customHeight="1" thickBot="1" x14ac:dyDescent="0.3">
      <c r="B1" s="95"/>
      <c r="C1" s="95"/>
      <c r="D1" s="95"/>
      <c r="E1" s="95"/>
      <c r="F1" s="95"/>
      <c r="G1" s="95"/>
    </row>
    <row r="2" spans="2:16" ht="42.75" customHeight="1" thickBot="1" x14ac:dyDescent="0.3">
      <c r="B2" s="304"/>
      <c r="C2" s="304"/>
      <c r="D2" s="304"/>
      <c r="E2" s="304"/>
      <c r="F2" s="304"/>
      <c r="G2" s="304"/>
    </row>
    <row r="3" spans="2:16" s="2" customFormat="1" ht="20.100000000000001" customHeight="1" x14ac:dyDescent="0.25">
      <c r="B3" s="305" t="s">
        <v>134</v>
      </c>
      <c r="C3" s="305"/>
      <c r="D3" s="305"/>
      <c r="E3" s="305"/>
      <c r="F3" s="305"/>
      <c r="G3" s="305"/>
      <c r="H3" s="3"/>
      <c r="I3" s="3"/>
      <c r="J3" s="3"/>
    </row>
    <row r="4" spans="2:16" s="2" customFormat="1" ht="20.100000000000001" customHeight="1" x14ac:dyDescent="0.25">
      <c r="B4" s="306" t="s">
        <v>210</v>
      </c>
      <c r="C4" s="306"/>
      <c r="D4" s="306"/>
      <c r="E4" s="306"/>
      <c r="F4" s="306"/>
      <c r="G4" s="306"/>
      <c r="H4" s="3"/>
      <c r="I4" s="3"/>
      <c r="J4" s="3"/>
      <c r="N4" s="2" t="s">
        <v>213</v>
      </c>
    </row>
    <row r="5" spans="2:16" ht="6" customHeight="1" x14ac:dyDescent="0.25">
      <c r="B5" s="307"/>
      <c r="C5" s="307"/>
      <c r="D5" s="307"/>
      <c r="E5" s="307"/>
      <c r="F5" s="307"/>
      <c r="G5" s="307"/>
      <c r="H5" s="4"/>
      <c r="I5" s="4"/>
      <c r="J5" s="4"/>
    </row>
    <row r="6" spans="2:16" ht="39.75" customHeight="1" x14ac:dyDescent="0.25">
      <c r="B6" s="308" t="s">
        <v>221</v>
      </c>
      <c r="C6" s="308"/>
      <c r="D6" s="308"/>
      <c r="E6" s="308"/>
      <c r="F6" s="308"/>
      <c r="G6" s="308"/>
      <c r="H6" s="5"/>
      <c r="I6" s="5"/>
      <c r="J6" s="5"/>
    </row>
    <row r="7" spans="2:16" s="2" customFormat="1" ht="24.95" customHeight="1" x14ac:dyDescent="0.25">
      <c r="B7" s="288"/>
      <c r="C7" s="288"/>
      <c r="D7" s="288"/>
      <c r="E7" s="288"/>
      <c r="F7" s="288"/>
      <c r="G7" s="288"/>
      <c r="H7" s="3"/>
      <c r="I7" s="3"/>
      <c r="J7" s="3"/>
      <c r="L7" s="2" t="s">
        <v>138</v>
      </c>
      <c r="N7" s="2" t="s">
        <v>139</v>
      </c>
    </row>
    <row r="8" spans="2:16" s="2" customFormat="1" ht="24.95" customHeight="1" x14ac:dyDescent="0.25">
      <c r="B8" s="96">
        <v>1</v>
      </c>
      <c r="C8" s="97" t="s">
        <v>85</v>
      </c>
      <c r="D8" s="98" t="s">
        <v>0</v>
      </c>
      <c r="E8" s="98" t="s">
        <v>98</v>
      </c>
      <c r="F8" s="99" t="s">
        <v>2</v>
      </c>
      <c r="G8" s="100" t="s">
        <v>3</v>
      </c>
      <c r="H8" s="6"/>
      <c r="I8" s="6"/>
      <c r="J8" s="6"/>
      <c r="K8" s="91" t="s">
        <v>142</v>
      </c>
      <c r="L8" s="86">
        <v>71.069999999999993</v>
      </c>
      <c r="M8" s="86"/>
      <c r="N8" s="2">
        <v>115.03</v>
      </c>
    </row>
    <row r="9" spans="2:16" s="2" customFormat="1" ht="24.95" customHeight="1" x14ac:dyDescent="0.25">
      <c r="B9" s="101" t="s">
        <v>4</v>
      </c>
      <c r="C9" s="302" t="s">
        <v>5</v>
      </c>
      <c r="D9" s="302"/>
      <c r="E9" s="302"/>
      <c r="F9" s="302"/>
      <c r="G9" s="302"/>
      <c r="H9" s="6"/>
      <c r="I9" s="6"/>
      <c r="J9" s="6"/>
      <c r="K9" s="91"/>
      <c r="L9" s="86"/>
      <c r="M9" s="86"/>
    </row>
    <row r="10" spans="2:16" s="2" customFormat="1" ht="24.95" customHeight="1" x14ac:dyDescent="0.25">
      <c r="B10" s="101" t="s">
        <v>6</v>
      </c>
      <c r="C10" s="187" t="s">
        <v>140</v>
      </c>
      <c r="D10" s="188" t="s">
        <v>192</v>
      </c>
      <c r="E10" s="189">
        <v>0</v>
      </c>
      <c r="F10" s="226">
        <f>71.72/1.8601</f>
        <v>38.56</v>
      </c>
      <c r="G10" s="231">
        <f>E10*F10</f>
        <v>0</v>
      </c>
      <c r="H10" s="6"/>
      <c r="I10" s="162">
        <f>71.72/1.8601</f>
        <v>38.56</v>
      </c>
      <c r="J10" s="6"/>
      <c r="K10" s="91"/>
      <c r="L10" s="86"/>
      <c r="M10" s="86"/>
    </row>
    <row r="11" spans="2:16" s="2" customFormat="1" ht="24.95" customHeight="1" x14ac:dyDescent="0.25">
      <c r="B11" s="101" t="s">
        <v>8</v>
      </c>
      <c r="C11" s="187" t="s">
        <v>9</v>
      </c>
      <c r="D11" s="188" t="s">
        <v>192</v>
      </c>
      <c r="E11" s="189">
        <v>0</v>
      </c>
      <c r="F11" s="227">
        <f>18.3/1.8601</f>
        <v>9.84</v>
      </c>
      <c r="G11" s="231">
        <f>E11*F11</f>
        <v>0</v>
      </c>
      <c r="H11" s="7"/>
      <c r="I11" s="93" t="s">
        <v>136</v>
      </c>
      <c r="J11" s="93">
        <v>4095.52</v>
      </c>
      <c r="K11" s="89">
        <v>40820</v>
      </c>
      <c r="L11" s="89">
        <v>3882.24</v>
      </c>
      <c r="M11" s="90">
        <f t="shared" ref="M11:M13" si="0">L11/1.7107</f>
        <v>2269.39</v>
      </c>
    </row>
    <row r="12" spans="2:16" s="2" customFormat="1" ht="24.95" customHeight="1" x14ac:dyDescent="0.25">
      <c r="B12" s="101" t="s">
        <v>10</v>
      </c>
      <c r="C12" s="187" t="s">
        <v>11</v>
      </c>
      <c r="D12" s="188" t="s">
        <v>192</v>
      </c>
      <c r="E12" s="189">
        <v>0</v>
      </c>
      <c r="F12" s="227">
        <f>7.45/1.8601</f>
        <v>4.01</v>
      </c>
      <c r="G12" s="231">
        <f>E12*F12</f>
        <v>0</v>
      </c>
      <c r="H12" s="7"/>
      <c r="I12" s="93" t="s">
        <v>135</v>
      </c>
      <c r="J12" s="93">
        <v>1478.4</v>
      </c>
      <c r="K12" s="89">
        <v>41093</v>
      </c>
      <c r="L12" s="89">
        <v>1585.83</v>
      </c>
      <c r="M12" s="90">
        <f t="shared" si="0"/>
        <v>927.01</v>
      </c>
    </row>
    <row r="13" spans="2:16" s="2" customFormat="1" ht="24.95" customHeight="1" x14ac:dyDescent="0.25">
      <c r="B13" s="101" t="s">
        <v>96</v>
      </c>
      <c r="C13" s="191" t="s">
        <v>97</v>
      </c>
      <c r="D13" s="188" t="s">
        <v>192</v>
      </c>
      <c r="E13" s="192">
        <v>0</v>
      </c>
      <c r="F13" s="228">
        <f>9.97/1.8601</f>
        <v>5.36</v>
      </c>
      <c r="G13" s="231">
        <f>E13*F13</f>
        <v>0</v>
      </c>
      <c r="H13" s="7"/>
      <c r="I13" s="93" t="s">
        <v>137</v>
      </c>
      <c r="J13" s="93">
        <v>1038.4000000000001</v>
      </c>
      <c r="K13" s="89">
        <v>41084</v>
      </c>
      <c r="L13" s="89">
        <v>1923.16</v>
      </c>
      <c r="M13" s="90">
        <f t="shared" si="0"/>
        <v>1124.19</v>
      </c>
      <c r="N13" s="2">
        <v>0.7107</v>
      </c>
      <c r="O13" s="90">
        <f>N13*L13</f>
        <v>1366.79</v>
      </c>
      <c r="P13" s="2">
        <f>O13/2.1503</f>
        <v>635.62758684834705</v>
      </c>
    </row>
    <row r="14" spans="2:16" s="2" customFormat="1" ht="24.95" customHeight="1" x14ac:dyDescent="0.25">
      <c r="B14" s="101" t="s">
        <v>12</v>
      </c>
      <c r="C14" s="303" t="s">
        <v>13</v>
      </c>
      <c r="D14" s="303"/>
      <c r="E14" s="303"/>
      <c r="F14" s="303"/>
      <c r="G14" s="303"/>
      <c r="H14" s="7"/>
      <c r="I14" s="93"/>
      <c r="J14" s="93"/>
      <c r="K14" s="89"/>
      <c r="L14" s="89"/>
      <c r="M14" s="90"/>
      <c r="O14" s="90"/>
    </row>
    <row r="15" spans="2:16" s="2" customFormat="1" ht="24.95" customHeight="1" x14ac:dyDescent="0.25">
      <c r="B15" s="101" t="s">
        <v>14</v>
      </c>
      <c r="C15" s="187" t="s">
        <v>141</v>
      </c>
      <c r="D15" s="188" t="s">
        <v>192</v>
      </c>
      <c r="E15" s="189">
        <v>0</v>
      </c>
      <c r="F15" s="226">
        <f>71.72/1.8601</f>
        <v>38.56</v>
      </c>
      <c r="G15" s="231">
        <f>E15*F15</f>
        <v>0</v>
      </c>
      <c r="H15" s="7"/>
      <c r="I15" s="93"/>
      <c r="J15" s="93"/>
      <c r="K15" s="89"/>
      <c r="L15" s="89"/>
      <c r="M15" s="90"/>
      <c r="O15" s="90"/>
    </row>
    <row r="16" spans="2:16" s="2" customFormat="1" ht="24.95" customHeight="1" x14ac:dyDescent="0.25">
      <c r="B16" s="101" t="s">
        <v>8</v>
      </c>
      <c r="C16" s="187" t="s">
        <v>9</v>
      </c>
      <c r="D16" s="188" t="s">
        <v>192</v>
      </c>
      <c r="E16" s="189">
        <v>4</v>
      </c>
      <c r="F16" s="227">
        <f>18.3/1.8601</f>
        <v>9.84</v>
      </c>
      <c r="G16" s="231">
        <f>E16*F16</f>
        <v>39.36</v>
      </c>
      <c r="H16" s="7"/>
      <c r="I16" s="93"/>
      <c r="J16" s="93"/>
      <c r="K16" s="89"/>
      <c r="L16" s="89"/>
      <c r="M16" s="90"/>
      <c r="O16" s="90"/>
    </row>
    <row r="17" spans="2:15" s="2" customFormat="1" ht="24.95" customHeight="1" x14ac:dyDescent="0.25">
      <c r="B17" s="157" t="s">
        <v>205</v>
      </c>
      <c r="C17" s="193" t="s">
        <v>15</v>
      </c>
      <c r="D17" s="194" t="s">
        <v>192</v>
      </c>
      <c r="E17" s="195">
        <v>10</v>
      </c>
      <c r="F17" s="229">
        <f>20.55/2.1503</f>
        <v>9.56</v>
      </c>
      <c r="G17" s="230">
        <f>E17*F17</f>
        <v>95.6</v>
      </c>
      <c r="H17" s="7"/>
      <c r="I17" s="93"/>
      <c r="J17" s="93"/>
      <c r="K17" s="89"/>
      <c r="L17" s="89"/>
      <c r="M17" s="90"/>
      <c r="O17" s="90"/>
    </row>
    <row r="18" spans="2:15" s="2" customFormat="1" ht="24.95" customHeight="1" x14ac:dyDescent="0.25">
      <c r="B18" s="284" t="s">
        <v>16</v>
      </c>
      <c r="C18" s="284"/>
      <c r="D18" s="284"/>
      <c r="E18" s="284"/>
      <c r="F18" s="284"/>
      <c r="G18" s="231">
        <f>SUM(G10:G17)</f>
        <v>134.96</v>
      </c>
      <c r="H18" s="7"/>
      <c r="I18" s="7"/>
      <c r="J18" s="7"/>
    </row>
    <row r="19" spans="2:15" s="2" customFormat="1" ht="24.95" customHeight="1" x14ac:dyDescent="0.25">
      <c r="B19" s="284" t="s">
        <v>17</v>
      </c>
      <c r="C19" s="284"/>
      <c r="D19" s="284"/>
      <c r="E19" s="284"/>
      <c r="F19" s="232">
        <f>'Enc Sociais'!G41</f>
        <v>0.86009999999999998</v>
      </c>
      <c r="G19" s="231">
        <f>G18*F19</f>
        <v>116.08</v>
      </c>
      <c r="H19" s="7"/>
      <c r="I19" s="7"/>
      <c r="J19" s="7"/>
    </row>
    <row r="20" spans="2:15" s="2" customFormat="1" ht="24.95" customHeight="1" x14ac:dyDescent="0.25">
      <c r="B20" s="285" t="s">
        <v>18</v>
      </c>
      <c r="C20" s="286"/>
      <c r="D20" s="286"/>
      <c r="E20" s="286"/>
      <c r="F20" s="287"/>
      <c r="G20" s="233">
        <f>SUM(G18:G19)</f>
        <v>251.04</v>
      </c>
      <c r="H20" s="8"/>
      <c r="I20" s="8"/>
      <c r="J20" s="8"/>
      <c r="O20" s="2">
        <v>1135.8</v>
      </c>
    </row>
    <row r="21" spans="2:15" s="2" customFormat="1" x14ac:dyDescent="0.25">
      <c r="B21" s="288"/>
      <c r="C21" s="288"/>
      <c r="D21" s="288"/>
      <c r="E21" s="288"/>
      <c r="F21" s="288"/>
      <c r="G21" s="288"/>
      <c r="H21" s="7"/>
      <c r="I21" s="7"/>
      <c r="J21" s="7"/>
      <c r="O21" s="2">
        <v>134.24</v>
      </c>
    </row>
    <row r="22" spans="2:15" s="2" customFormat="1" ht="24.95" customHeight="1" x14ac:dyDescent="0.25">
      <c r="B22" s="96">
        <v>2</v>
      </c>
      <c r="C22" s="97" t="s">
        <v>100</v>
      </c>
      <c r="D22" s="98" t="s">
        <v>0</v>
      </c>
      <c r="E22" s="98" t="s">
        <v>1</v>
      </c>
      <c r="F22" s="99" t="s">
        <v>2</v>
      </c>
      <c r="G22" s="100" t="s">
        <v>3</v>
      </c>
      <c r="H22" s="6"/>
      <c r="I22" s="6"/>
      <c r="J22" s="6"/>
    </row>
    <row r="23" spans="2:15" s="2" customFormat="1" ht="24.95" customHeight="1" x14ac:dyDescent="0.25">
      <c r="B23" s="196" t="s">
        <v>19</v>
      </c>
      <c r="C23" s="187" t="s">
        <v>101</v>
      </c>
      <c r="D23" s="189" t="s">
        <v>192</v>
      </c>
      <c r="E23" s="190">
        <v>0</v>
      </c>
      <c r="F23" s="227">
        <f>5000/176</f>
        <v>28.41</v>
      </c>
      <c r="G23" s="231">
        <f>E23*F23</f>
        <v>0</v>
      </c>
      <c r="H23" s="7"/>
      <c r="I23" s="7"/>
      <c r="J23" s="7"/>
    </row>
    <row r="24" spans="2:15" s="2" customFormat="1" ht="24.95" customHeight="1" x14ac:dyDescent="0.25">
      <c r="B24" s="196" t="s">
        <v>99</v>
      </c>
      <c r="C24" s="187" t="s">
        <v>143</v>
      </c>
      <c r="D24" s="189" t="s">
        <v>192</v>
      </c>
      <c r="E24" s="190">
        <f>E17</f>
        <v>10</v>
      </c>
      <c r="F24" s="227">
        <f>1490/12/176</f>
        <v>0.71</v>
      </c>
      <c r="G24" s="231">
        <f>E24*F24</f>
        <v>7.1</v>
      </c>
      <c r="H24" s="7"/>
      <c r="I24" s="7"/>
      <c r="J24" s="7"/>
    </row>
    <row r="25" spans="2:15" s="2" customFormat="1" ht="24.95" customHeight="1" x14ac:dyDescent="0.25">
      <c r="B25" s="289" t="s">
        <v>20</v>
      </c>
      <c r="C25" s="290"/>
      <c r="D25" s="290"/>
      <c r="E25" s="290"/>
      <c r="F25" s="291"/>
      <c r="G25" s="233">
        <f>SUM(G23:G24)</f>
        <v>7.1</v>
      </c>
      <c r="H25" s="8"/>
      <c r="I25" s="8"/>
      <c r="J25" s="8"/>
    </row>
    <row r="26" spans="2:15" s="2" customFormat="1" ht="24.95" customHeight="1" x14ac:dyDescent="0.25">
      <c r="B26" s="283" t="s">
        <v>220</v>
      </c>
      <c r="C26" s="283"/>
      <c r="D26" s="283"/>
      <c r="E26" s="283"/>
      <c r="F26" s="283"/>
      <c r="G26" s="234">
        <f>SUM(G20,G25)</f>
        <v>258.14</v>
      </c>
      <c r="H26" s="9"/>
      <c r="I26" s="9"/>
      <c r="J26" s="9"/>
    </row>
    <row r="27" spans="2:15" s="2" customFormat="1" x14ac:dyDescent="0.25">
      <c r="B27" s="96">
        <v>4</v>
      </c>
      <c r="C27" s="295" t="s">
        <v>29</v>
      </c>
      <c r="D27" s="295"/>
      <c r="E27" s="295"/>
      <c r="F27" s="197">
        <f>BDI!E30</f>
        <v>0.28810000000000002</v>
      </c>
      <c r="G27" s="234">
        <f>G26*F27</f>
        <v>74.37</v>
      </c>
      <c r="H27" s="9"/>
      <c r="I27" s="9"/>
      <c r="J27" s="9"/>
    </row>
    <row r="28" spans="2:15" s="2" customFormat="1" x14ac:dyDescent="0.25">
      <c r="B28" s="96"/>
      <c r="C28" s="149"/>
      <c r="D28" s="149"/>
      <c r="E28" s="149"/>
      <c r="F28" s="103"/>
      <c r="G28" s="102"/>
      <c r="H28" s="9"/>
      <c r="I28" s="9"/>
      <c r="J28" s="9"/>
    </row>
    <row r="29" spans="2:15" s="2" customFormat="1" x14ac:dyDescent="0.25">
      <c r="B29" s="96">
        <v>5</v>
      </c>
      <c r="C29" s="296" t="s">
        <v>196</v>
      </c>
      <c r="D29" s="297"/>
      <c r="E29" s="297"/>
      <c r="F29" s="298"/>
      <c r="G29" s="235">
        <f>SUM(G26,G27)</f>
        <v>332.51</v>
      </c>
      <c r="H29" s="9"/>
      <c r="I29" s="9"/>
      <c r="J29" s="9"/>
    </row>
    <row r="30" spans="2:15" s="2" customFormat="1" x14ac:dyDescent="0.25">
      <c r="B30" s="104"/>
      <c r="C30" s="105"/>
      <c r="D30" s="105"/>
      <c r="E30" s="105"/>
      <c r="F30" s="105"/>
      <c r="G30" s="106"/>
      <c r="H30" s="9"/>
      <c r="I30" s="9"/>
      <c r="J30" s="9"/>
    </row>
    <row r="31" spans="2:15" s="2" customFormat="1" x14ac:dyDescent="0.25">
      <c r="B31" s="299" t="s">
        <v>102</v>
      </c>
      <c r="C31" s="295"/>
      <c r="D31" s="295"/>
      <c r="E31" s="295"/>
      <c r="F31" s="295"/>
      <c r="G31" s="300"/>
      <c r="H31" s="9"/>
      <c r="I31" s="9"/>
      <c r="J31" s="9"/>
      <c r="K31" s="10"/>
      <c r="L31" s="11"/>
      <c r="M31" s="11"/>
    </row>
    <row r="32" spans="2:15" s="1" customFormat="1" x14ac:dyDescent="0.25">
      <c r="B32" s="151"/>
      <c r="C32" s="152"/>
      <c r="D32" s="153" t="s">
        <v>0</v>
      </c>
      <c r="E32" s="301"/>
      <c r="F32" s="301"/>
      <c r="G32" s="108"/>
      <c r="K32" s="12"/>
    </row>
    <row r="33" spans="1:11" s="1" customFormat="1" x14ac:dyDescent="0.25">
      <c r="B33" s="96">
        <v>6</v>
      </c>
      <c r="C33" s="295" t="s">
        <v>103</v>
      </c>
      <c r="D33" s="295"/>
      <c r="E33" s="295"/>
      <c r="F33" s="295"/>
      <c r="G33" s="107"/>
      <c r="K33" s="12"/>
    </row>
    <row r="34" spans="1:11" s="1" customFormat="1" ht="15.75" thickBot="1" x14ac:dyDescent="0.3">
      <c r="B34" s="292" t="s">
        <v>206</v>
      </c>
      <c r="C34" s="293"/>
      <c r="D34" s="109" t="s">
        <v>207</v>
      </c>
      <c r="E34" s="294">
        <v>4</v>
      </c>
      <c r="F34" s="294"/>
      <c r="G34" s="155"/>
    </row>
    <row r="35" spans="1:11" x14ac:dyDescent="0.25">
      <c r="A35" s="94"/>
      <c r="B35" s="94"/>
      <c r="C35" s="94"/>
      <c r="D35" s="94"/>
      <c r="E35" s="94"/>
      <c r="F35" s="94"/>
      <c r="G35" s="94"/>
      <c r="H35" s="94"/>
    </row>
    <row r="36" spans="1:11" s="1" customFormat="1" x14ac:dyDescent="0.25">
      <c r="B36" s="94"/>
      <c r="C36" s="94"/>
      <c r="D36" s="94"/>
      <c r="E36" s="94"/>
      <c r="F36" s="94"/>
      <c r="G36" s="154"/>
      <c r="H36" s="94"/>
    </row>
  </sheetData>
  <mergeCells count="21">
    <mergeCell ref="C9:G9"/>
    <mergeCell ref="C14:G14"/>
    <mergeCell ref="B7:G7"/>
    <mergeCell ref="B2:G2"/>
    <mergeCell ref="B3:G3"/>
    <mergeCell ref="B4:G4"/>
    <mergeCell ref="B5:G5"/>
    <mergeCell ref="B6:G6"/>
    <mergeCell ref="B34:C34"/>
    <mergeCell ref="E34:F34"/>
    <mergeCell ref="C27:E27"/>
    <mergeCell ref="C29:F29"/>
    <mergeCell ref="B31:G31"/>
    <mergeCell ref="E32:F32"/>
    <mergeCell ref="C33:F33"/>
    <mergeCell ref="B26:F26"/>
    <mergeCell ref="B18:F18"/>
    <mergeCell ref="B19:E19"/>
    <mergeCell ref="B20:F20"/>
    <mergeCell ref="B21:G21"/>
    <mergeCell ref="B25:F25"/>
  </mergeCells>
  <printOptions horizontalCentered="1"/>
  <pageMargins left="0.31496062992125984" right="0.19685039370078741" top="0.78740157480314965" bottom="0.19685039370078741" header="0" footer="0"/>
  <pageSetup paperSize="9" scale="68" firstPageNumber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AB20B-94C9-4432-AFD9-5930322C43D1}">
  <sheetPr>
    <tabColor theme="4" tint="0.79998168889431442"/>
  </sheetPr>
  <dimension ref="A1:IZ36"/>
  <sheetViews>
    <sheetView view="pageBreakPreview" zoomScaleNormal="100" zoomScaleSheetLayoutView="100" workbookViewId="0">
      <selection activeCell="B7" sqref="B7:G7"/>
    </sheetView>
  </sheetViews>
  <sheetFormatPr defaultRowHeight="15" x14ac:dyDescent="0.25"/>
  <cols>
    <col min="1" max="1" width="1.5703125" style="1" customWidth="1"/>
    <col min="2" max="2" width="10" style="1" customWidth="1"/>
    <col min="3" max="3" width="29.5703125" style="1" bestFit="1" customWidth="1"/>
    <col min="4" max="4" width="13.7109375" style="1" customWidth="1"/>
    <col min="5" max="5" width="9.42578125" style="1" bestFit="1" customWidth="1"/>
    <col min="6" max="6" width="17" style="1" bestFit="1" customWidth="1"/>
    <col min="7" max="7" width="20.42578125" style="1" customWidth="1"/>
    <col min="8" max="8" width="3.85546875" style="1" customWidth="1"/>
    <col min="9" max="10" width="11.42578125" style="1" customWidth="1"/>
    <col min="11" max="11" width="15.28515625" style="1" customWidth="1"/>
    <col min="12" max="13" width="11" style="1" customWidth="1"/>
    <col min="14" max="14" width="9.140625" style="1"/>
    <col min="15" max="15" width="10.42578125" style="1" bestFit="1" customWidth="1"/>
    <col min="16" max="260" width="9.140625" style="1"/>
  </cols>
  <sheetData>
    <row r="1" spans="2:16" ht="9.75" customHeight="1" thickBot="1" x14ac:dyDescent="0.3">
      <c r="B1" s="95"/>
      <c r="C1" s="95"/>
      <c r="D1" s="95"/>
      <c r="E1" s="95"/>
      <c r="F1" s="95"/>
      <c r="G1" s="95"/>
    </row>
    <row r="2" spans="2:16" ht="42.75" customHeight="1" thickBot="1" x14ac:dyDescent="0.3">
      <c r="B2" s="304"/>
      <c r="C2" s="304"/>
      <c r="D2" s="304"/>
      <c r="E2" s="304"/>
      <c r="F2" s="304"/>
      <c r="G2" s="304"/>
    </row>
    <row r="3" spans="2:16" s="2" customFormat="1" ht="20.100000000000001" customHeight="1" x14ac:dyDescent="0.25">
      <c r="B3" s="305" t="s">
        <v>134</v>
      </c>
      <c r="C3" s="305"/>
      <c r="D3" s="305"/>
      <c r="E3" s="305"/>
      <c r="F3" s="305"/>
      <c r="G3" s="305"/>
      <c r="H3" s="3"/>
      <c r="I3" s="3"/>
      <c r="J3" s="3"/>
    </row>
    <row r="4" spans="2:16" s="2" customFormat="1" ht="20.100000000000001" customHeight="1" x14ac:dyDescent="0.25">
      <c r="B4" s="306" t="s">
        <v>211</v>
      </c>
      <c r="C4" s="306"/>
      <c r="D4" s="306"/>
      <c r="E4" s="306"/>
      <c r="F4" s="306"/>
      <c r="G4" s="306"/>
      <c r="H4" s="3"/>
      <c r="I4" s="3"/>
      <c r="J4" s="3"/>
      <c r="N4" s="2" t="s">
        <v>214</v>
      </c>
    </row>
    <row r="5" spans="2:16" ht="6" customHeight="1" x14ac:dyDescent="0.25">
      <c r="B5" s="307"/>
      <c r="C5" s="307"/>
      <c r="D5" s="307"/>
      <c r="E5" s="307"/>
      <c r="F5" s="307"/>
      <c r="G5" s="307"/>
      <c r="H5" s="4"/>
      <c r="I5" s="4"/>
      <c r="J5" s="4"/>
    </row>
    <row r="6" spans="2:16" ht="39.75" customHeight="1" x14ac:dyDescent="0.25">
      <c r="B6" s="308" t="s">
        <v>221</v>
      </c>
      <c r="C6" s="308"/>
      <c r="D6" s="308"/>
      <c r="E6" s="308"/>
      <c r="F6" s="308"/>
      <c r="G6" s="308"/>
      <c r="H6" s="5"/>
      <c r="I6" s="5"/>
      <c r="J6" s="5"/>
    </row>
    <row r="7" spans="2:16" s="2" customFormat="1" ht="24.95" customHeight="1" x14ac:dyDescent="0.25">
      <c r="B7" s="288"/>
      <c r="C7" s="288"/>
      <c r="D7" s="288"/>
      <c r="E7" s="288"/>
      <c r="F7" s="288"/>
      <c r="G7" s="288"/>
      <c r="H7" s="3"/>
      <c r="I7" s="3"/>
      <c r="J7" s="3"/>
      <c r="L7" s="2" t="s">
        <v>138</v>
      </c>
      <c r="N7" s="2" t="s">
        <v>139</v>
      </c>
    </row>
    <row r="8" spans="2:16" s="2" customFormat="1" ht="24.95" customHeight="1" x14ac:dyDescent="0.25">
      <c r="B8" s="96">
        <v>1</v>
      </c>
      <c r="C8" s="97" t="s">
        <v>85</v>
      </c>
      <c r="D8" s="98" t="s">
        <v>0</v>
      </c>
      <c r="E8" s="98" t="s">
        <v>98</v>
      </c>
      <c r="F8" s="99" t="s">
        <v>2</v>
      </c>
      <c r="G8" s="100" t="s">
        <v>3</v>
      </c>
      <c r="H8" s="6"/>
      <c r="I8" s="6"/>
      <c r="J8" s="6"/>
      <c r="K8" s="91" t="s">
        <v>142</v>
      </c>
      <c r="L8" s="86">
        <v>71.069999999999993</v>
      </c>
      <c r="M8" s="86"/>
      <c r="N8" s="2">
        <v>115.03</v>
      </c>
    </row>
    <row r="9" spans="2:16" s="2" customFormat="1" ht="24.95" customHeight="1" x14ac:dyDescent="0.25">
      <c r="B9" s="101" t="s">
        <v>4</v>
      </c>
      <c r="C9" s="302" t="s">
        <v>5</v>
      </c>
      <c r="D9" s="302"/>
      <c r="E9" s="302"/>
      <c r="F9" s="302"/>
      <c r="G9" s="302"/>
      <c r="H9" s="6"/>
      <c r="I9" s="6"/>
      <c r="J9" s="6"/>
      <c r="K9" s="91"/>
      <c r="L9" s="86"/>
      <c r="M9" s="86"/>
    </row>
    <row r="10" spans="2:16" s="2" customFormat="1" ht="24.95" customHeight="1" x14ac:dyDescent="0.25">
      <c r="B10" s="101" t="s">
        <v>6</v>
      </c>
      <c r="C10" s="187" t="s">
        <v>140</v>
      </c>
      <c r="D10" s="188" t="s">
        <v>192</v>
      </c>
      <c r="E10" s="189">
        <v>0</v>
      </c>
      <c r="F10" s="226">
        <f>71.72/1.8601</f>
        <v>38.56</v>
      </c>
      <c r="G10" s="231">
        <f>E10*F10</f>
        <v>0</v>
      </c>
      <c r="H10" s="6"/>
      <c r="I10" s="162">
        <f>71.72/1.8601</f>
        <v>38.56</v>
      </c>
      <c r="J10" s="6"/>
      <c r="K10" s="91"/>
      <c r="L10" s="86"/>
      <c r="M10" s="86"/>
    </row>
    <row r="11" spans="2:16" s="2" customFormat="1" ht="24.95" customHeight="1" x14ac:dyDescent="0.25">
      <c r="B11" s="101" t="s">
        <v>8</v>
      </c>
      <c r="C11" s="187" t="s">
        <v>9</v>
      </c>
      <c r="D11" s="188" t="s">
        <v>192</v>
      </c>
      <c r="E11" s="189">
        <v>0</v>
      </c>
      <c r="F11" s="227">
        <f>18.3/1.8601</f>
        <v>9.84</v>
      </c>
      <c r="G11" s="231">
        <f>E11*F11</f>
        <v>0</v>
      </c>
      <c r="H11" s="7"/>
      <c r="I11" s="93" t="s">
        <v>136</v>
      </c>
      <c r="J11" s="93">
        <v>4095.52</v>
      </c>
      <c r="K11" s="89">
        <v>40820</v>
      </c>
      <c r="L11" s="89">
        <v>3882.24</v>
      </c>
      <c r="M11" s="90">
        <f t="shared" ref="M11:M13" si="0">L11/1.7107</f>
        <v>2269.39</v>
      </c>
    </row>
    <row r="12" spans="2:16" s="2" customFormat="1" ht="24.95" customHeight="1" x14ac:dyDescent="0.25">
      <c r="B12" s="101" t="s">
        <v>10</v>
      </c>
      <c r="C12" s="187" t="s">
        <v>11</v>
      </c>
      <c r="D12" s="188" t="s">
        <v>192</v>
      </c>
      <c r="E12" s="189">
        <v>0</v>
      </c>
      <c r="F12" s="227">
        <f>7.45/1.8601</f>
        <v>4.01</v>
      </c>
      <c r="G12" s="231">
        <f>E12*F12</f>
        <v>0</v>
      </c>
      <c r="H12" s="7"/>
      <c r="I12" s="93" t="s">
        <v>135</v>
      </c>
      <c r="J12" s="93">
        <v>1478.4</v>
      </c>
      <c r="K12" s="89">
        <v>41093</v>
      </c>
      <c r="L12" s="89">
        <v>1585.83</v>
      </c>
      <c r="M12" s="90">
        <f t="shared" si="0"/>
        <v>927.01</v>
      </c>
    </row>
    <row r="13" spans="2:16" s="2" customFormat="1" ht="24.95" customHeight="1" x14ac:dyDescent="0.25">
      <c r="B13" s="101" t="s">
        <v>96</v>
      </c>
      <c r="C13" s="191" t="s">
        <v>97</v>
      </c>
      <c r="D13" s="188" t="s">
        <v>192</v>
      </c>
      <c r="E13" s="192">
        <v>0</v>
      </c>
      <c r="F13" s="228">
        <f>9.97/1.8601</f>
        <v>5.36</v>
      </c>
      <c r="G13" s="231">
        <f>E13*F13</f>
        <v>0</v>
      </c>
      <c r="H13" s="7"/>
      <c r="I13" s="93" t="s">
        <v>137</v>
      </c>
      <c r="J13" s="93">
        <v>1038.4000000000001</v>
      </c>
      <c r="K13" s="89">
        <v>41084</v>
      </c>
      <c r="L13" s="89">
        <v>1923.16</v>
      </c>
      <c r="M13" s="90">
        <f t="shared" si="0"/>
        <v>1124.19</v>
      </c>
      <c r="N13" s="2">
        <v>0.7107</v>
      </c>
      <c r="O13" s="90">
        <f>N13*L13</f>
        <v>1366.79</v>
      </c>
      <c r="P13" s="2">
        <f>O13/2.1503</f>
        <v>635.62758684834705</v>
      </c>
    </row>
    <row r="14" spans="2:16" s="2" customFormat="1" ht="24.95" customHeight="1" x14ac:dyDescent="0.25">
      <c r="B14" s="101" t="s">
        <v>12</v>
      </c>
      <c r="C14" s="303" t="s">
        <v>13</v>
      </c>
      <c r="D14" s="303"/>
      <c r="E14" s="303"/>
      <c r="F14" s="303"/>
      <c r="G14" s="303"/>
      <c r="H14" s="7"/>
      <c r="I14" s="93"/>
      <c r="J14" s="93"/>
      <c r="K14" s="89"/>
      <c r="L14" s="89"/>
      <c r="M14" s="90"/>
      <c r="O14" s="90"/>
    </row>
    <row r="15" spans="2:16" s="2" customFormat="1" ht="24.95" customHeight="1" x14ac:dyDescent="0.25">
      <c r="B15" s="101" t="s">
        <v>14</v>
      </c>
      <c r="C15" s="187" t="s">
        <v>141</v>
      </c>
      <c r="D15" s="188" t="s">
        <v>192</v>
      </c>
      <c r="E15" s="189">
        <v>0</v>
      </c>
      <c r="F15" s="226">
        <f>71.72/1.8601</f>
        <v>38.56</v>
      </c>
      <c r="G15" s="231">
        <f>E15*F15</f>
        <v>0</v>
      </c>
      <c r="H15" s="7"/>
      <c r="I15" s="93"/>
      <c r="J15" s="93"/>
      <c r="K15" s="89"/>
      <c r="L15" s="89"/>
      <c r="M15" s="90"/>
      <c r="O15" s="90"/>
    </row>
    <row r="16" spans="2:16" s="2" customFormat="1" ht="24.95" customHeight="1" x14ac:dyDescent="0.25">
      <c r="B16" s="101" t="s">
        <v>8</v>
      </c>
      <c r="C16" s="187" t="s">
        <v>9</v>
      </c>
      <c r="D16" s="188" t="s">
        <v>192</v>
      </c>
      <c r="E16" s="189">
        <v>3</v>
      </c>
      <c r="F16" s="227">
        <f>18.3/1.8601</f>
        <v>9.84</v>
      </c>
      <c r="G16" s="231">
        <f>E16*F16</f>
        <v>29.52</v>
      </c>
      <c r="H16" s="7"/>
      <c r="I16" s="93"/>
      <c r="J16" s="93"/>
      <c r="K16" s="89"/>
      <c r="L16" s="89"/>
      <c r="M16" s="90"/>
      <c r="O16" s="90"/>
    </row>
    <row r="17" spans="2:15" s="2" customFormat="1" ht="24.95" customHeight="1" x14ac:dyDescent="0.25">
      <c r="B17" s="157" t="s">
        <v>205</v>
      </c>
      <c r="C17" s="193" t="s">
        <v>15</v>
      </c>
      <c r="D17" s="194" t="s">
        <v>192</v>
      </c>
      <c r="E17" s="195">
        <v>4</v>
      </c>
      <c r="F17" s="229">
        <f>20.55/2.1503</f>
        <v>9.56</v>
      </c>
      <c r="G17" s="230">
        <f>E17*F17</f>
        <v>38.24</v>
      </c>
      <c r="H17" s="7"/>
      <c r="I17" s="93"/>
      <c r="J17" s="93"/>
      <c r="K17" s="89"/>
      <c r="L17" s="89"/>
      <c r="M17" s="90"/>
      <c r="O17" s="90"/>
    </row>
    <row r="18" spans="2:15" s="2" customFormat="1" ht="24.95" customHeight="1" x14ac:dyDescent="0.25">
      <c r="B18" s="284" t="s">
        <v>16</v>
      </c>
      <c r="C18" s="284"/>
      <c r="D18" s="284"/>
      <c r="E18" s="284"/>
      <c r="F18" s="284"/>
      <c r="G18" s="231">
        <f>SUM(G10:G17)</f>
        <v>67.760000000000005</v>
      </c>
      <c r="H18" s="7"/>
      <c r="I18" s="7"/>
      <c r="J18" s="7"/>
    </row>
    <row r="19" spans="2:15" s="2" customFormat="1" ht="24.95" customHeight="1" x14ac:dyDescent="0.25">
      <c r="B19" s="284" t="s">
        <v>17</v>
      </c>
      <c r="C19" s="284"/>
      <c r="D19" s="284"/>
      <c r="E19" s="284"/>
      <c r="F19" s="232">
        <f>'Enc Sociais'!G41</f>
        <v>0.86009999999999998</v>
      </c>
      <c r="G19" s="231">
        <f>G18*F19</f>
        <v>58.28</v>
      </c>
      <c r="H19" s="7"/>
      <c r="I19" s="7"/>
      <c r="J19" s="7"/>
    </row>
    <row r="20" spans="2:15" s="2" customFormat="1" ht="24.95" customHeight="1" x14ac:dyDescent="0.25">
      <c r="B20" s="285" t="s">
        <v>18</v>
      </c>
      <c r="C20" s="286"/>
      <c r="D20" s="286"/>
      <c r="E20" s="286"/>
      <c r="F20" s="287"/>
      <c r="G20" s="233">
        <f>SUM(G18:G19)</f>
        <v>126.04</v>
      </c>
      <c r="H20" s="8"/>
      <c r="I20" s="8"/>
      <c r="J20" s="8"/>
      <c r="O20" s="2">
        <v>1135.8</v>
      </c>
    </row>
    <row r="21" spans="2:15" s="2" customFormat="1" x14ac:dyDescent="0.25">
      <c r="B21" s="288"/>
      <c r="C21" s="288"/>
      <c r="D21" s="288"/>
      <c r="E21" s="288"/>
      <c r="F21" s="288"/>
      <c r="G21" s="288"/>
      <c r="H21" s="7"/>
      <c r="I21" s="7"/>
      <c r="J21" s="7"/>
      <c r="O21" s="2">
        <v>134.24</v>
      </c>
    </row>
    <row r="22" spans="2:15" s="2" customFormat="1" ht="24.95" customHeight="1" x14ac:dyDescent="0.25">
      <c r="B22" s="96">
        <v>2</v>
      </c>
      <c r="C22" s="97" t="s">
        <v>100</v>
      </c>
      <c r="D22" s="98" t="s">
        <v>0</v>
      </c>
      <c r="E22" s="98" t="s">
        <v>1</v>
      </c>
      <c r="F22" s="99" t="s">
        <v>2</v>
      </c>
      <c r="G22" s="100" t="s">
        <v>3</v>
      </c>
      <c r="H22" s="6"/>
      <c r="I22" s="6"/>
      <c r="J22" s="6"/>
    </row>
    <row r="23" spans="2:15" s="2" customFormat="1" ht="24.95" customHeight="1" x14ac:dyDescent="0.25">
      <c r="B23" s="196" t="s">
        <v>19</v>
      </c>
      <c r="C23" s="187" t="s">
        <v>101</v>
      </c>
      <c r="D23" s="189" t="s">
        <v>192</v>
      </c>
      <c r="E23" s="190">
        <v>0</v>
      </c>
      <c r="F23" s="227">
        <f>5000/176</f>
        <v>28.41</v>
      </c>
      <c r="G23" s="231">
        <f>E23*F23</f>
        <v>0</v>
      </c>
      <c r="H23" s="7"/>
      <c r="I23" s="7"/>
      <c r="J23" s="7"/>
    </row>
    <row r="24" spans="2:15" s="2" customFormat="1" ht="24.95" customHeight="1" x14ac:dyDescent="0.25">
      <c r="B24" s="196" t="s">
        <v>99</v>
      </c>
      <c r="C24" s="187" t="s">
        <v>143</v>
      </c>
      <c r="D24" s="189" t="s">
        <v>192</v>
      </c>
      <c r="E24" s="190">
        <f>E17</f>
        <v>4</v>
      </c>
      <c r="F24" s="227">
        <f>1490/12/176</f>
        <v>0.71</v>
      </c>
      <c r="G24" s="231">
        <f>E24*F24</f>
        <v>2.84</v>
      </c>
      <c r="H24" s="7"/>
      <c r="I24" s="7"/>
      <c r="J24" s="7"/>
    </row>
    <row r="25" spans="2:15" s="2" customFormat="1" ht="24.95" customHeight="1" x14ac:dyDescent="0.25">
      <c r="B25" s="289" t="s">
        <v>20</v>
      </c>
      <c r="C25" s="290"/>
      <c r="D25" s="290"/>
      <c r="E25" s="290"/>
      <c r="F25" s="291"/>
      <c r="G25" s="233">
        <f>SUM(G23:G24)</f>
        <v>2.84</v>
      </c>
      <c r="H25" s="8"/>
      <c r="I25" s="8"/>
      <c r="J25" s="8"/>
    </row>
    <row r="26" spans="2:15" s="2" customFormat="1" ht="24.95" customHeight="1" x14ac:dyDescent="0.25">
      <c r="B26" s="283" t="s">
        <v>220</v>
      </c>
      <c r="C26" s="283"/>
      <c r="D26" s="283"/>
      <c r="E26" s="283"/>
      <c r="F26" s="283"/>
      <c r="G26" s="234">
        <f>SUM(G20,G25)</f>
        <v>128.88</v>
      </c>
      <c r="H26" s="9"/>
      <c r="I26" s="9"/>
      <c r="J26" s="9"/>
    </row>
    <row r="27" spans="2:15" s="2" customFormat="1" x14ac:dyDescent="0.25">
      <c r="B27" s="96">
        <v>4</v>
      </c>
      <c r="C27" s="295" t="s">
        <v>29</v>
      </c>
      <c r="D27" s="295"/>
      <c r="E27" s="295"/>
      <c r="F27" s="236">
        <f>BDI!E30</f>
        <v>0.28810000000000002</v>
      </c>
      <c r="G27" s="234">
        <f>G26*F27</f>
        <v>37.130000000000003</v>
      </c>
      <c r="H27" s="9"/>
      <c r="I27" s="9"/>
      <c r="J27" s="9"/>
    </row>
    <row r="28" spans="2:15" s="2" customFormat="1" x14ac:dyDescent="0.25">
      <c r="B28" s="96"/>
      <c r="C28" s="173"/>
      <c r="D28" s="173"/>
      <c r="E28" s="173"/>
      <c r="F28" s="103"/>
      <c r="G28" s="102"/>
      <c r="H28" s="9"/>
      <c r="I28" s="9"/>
      <c r="J28" s="9"/>
    </row>
    <row r="29" spans="2:15" s="2" customFormat="1" x14ac:dyDescent="0.25">
      <c r="B29" s="96">
        <v>5</v>
      </c>
      <c r="C29" s="296" t="s">
        <v>196</v>
      </c>
      <c r="D29" s="297"/>
      <c r="E29" s="297"/>
      <c r="F29" s="298"/>
      <c r="G29" s="235">
        <f>SUM(G26,G27)</f>
        <v>166.01</v>
      </c>
      <c r="H29" s="9"/>
      <c r="I29" s="9"/>
      <c r="J29" s="9"/>
    </row>
    <row r="30" spans="2:15" s="2" customFormat="1" x14ac:dyDescent="0.25">
      <c r="B30" s="104"/>
      <c r="C30" s="105"/>
      <c r="D30" s="105"/>
      <c r="E30" s="105"/>
      <c r="F30" s="105"/>
      <c r="G30" s="106"/>
      <c r="H30" s="9"/>
      <c r="I30" s="9"/>
      <c r="J30" s="9"/>
    </row>
    <row r="31" spans="2:15" s="2" customFormat="1" x14ac:dyDescent="0.25">
      <c r="B31" s="299" t="s">
        <v>102</v>
      </c>
      <c r="C31" s="295"/>
      <c r="D31" s="295"/>
      <c r="E31" s="295"/>
      <c r="F31" s="295"/>
      <c r="G31" s="300"/>
      <c r="H31" s="9"/>
      <c r="I31" s="9"/>
      <c r="J31" s="9"/>
      <c r="K31" s="10"/>
      <c r="L31" s="11"/>
      <c r="M31" s="11"/>
    </row>
    <row r="32" spans="2:15" s="1" customFormat="1" x14ac:dyDescent="0.25">
      <c r="B32" s="151"/>
      <c r="C32" s="152"/>
      <c r="D32" s="153" t="s">
        <v>0</v>
      </c>
      <c r="E32" s="301"/>
      <c r="F32" s="301"/>
      <c r="G32" s="108"/>
      <c r="K32" s="12"/>
    </row>
    <row r="33" spans="1:11" s="1" customFormat="1" x14ac:dyDescent="0.25">
      <c r="B33" s="96">
        <v>6</v>
      </c>
      <c r="C33" s="295" t="s">
        <v>103</v>
      </c>
      <c r="D33" s="295"/>
      <c r="E33" s="295"/>
      <c r="F33" s="295"/>
      <c r="G33" s="107"/>
      <c r="K33" s="12"/>
    </row>
    <row r="34" spans="1:11" s="1" customFormat="1" ht="15.75" thickBot="1" x14ac:dyDescent="0.3">
      <c r="B34" s="292" t="s">
        <v>206</v>
      </c>
      <c r="C34" s="293"/>
      <c r="D34" s="109" t="s">
        <v>208</v>
      </c>
      <c r="E34" s="294">
        <v>0.25</v>
      </c>
      <c r="F34" s="294"/>
      <c r="G34" s="155"/>
      <c r="J34" s="1" t="s">
        <v>209</v>
      </c>
    </row>
    <row r="35" spans="1:11" x14ac:dyDescent="0.25">
      <c r="A35" s="94"/>
      <c r="B35" s="94"/>
      <c r="C35" s="94"/>
      <c r="D35" s="94"/>
      <c r="E35" s="94"/>
      <c r="F35" s="94"/>
      <c r="G35" s="94"/>
      <c r="H35" s="94"/>
    </row>
    <row r="36" spans="1:11" s="1" customFormat="1" x14ac:dyDescent="0.25">
      <c r="B36" s="94"/>
      <c r="C36" s="94"/>
      <c r="D36" s="94"/>
      <c r="E36" s="94"/>
      <c r="F36" s="94"/>
      <c r="G36" s="154"/>
      <c r="H36" s="94"/>
    </row>
  </sheetData>
  <mergeCells count="21">
    <mergeCell ref="B31:G31"/>
    <mergeCell ref="E32:F32"/>
    <mergeCell ref="C33:F33"/>
    <mergeCell ref="B34:C34"/>
    <mergeCell ref="E34:F34"/>
    <mergeCell ref="C29:F29"/>
    <mergeCell ref="C9:G9"/>
    <mergeCell ref="C14:G14"/>
    <mergeCell ref="B18:F18"/>
    <mergeCell ref="B19:E19"/>
    <mergeCell ref="B20:F20"/>
    <mergeCell ref="B21:G21"/>
    <mergeCell ref="B25:F25"/>
    <mergeCell ref="B26:F26"/>
    <mergeCell ref="C27:E27"/>
    <mergeCell ref="B7:G7"/>
    <mergeCell ref="B2:G2"/>
    <mergeCell ref="B3:G3"/>
    <mergeCell ref="B4:G4"/>
    <mergeCell ref="B5:G5"/>
    <mergeCell ref="B6:G6"/>
  </mergeCells>
  <printOptions horizontalCentered="1"/>
  <pageMargins left="0.31496062992125984" right="0.19685039370078741" top="0.78740157480314965" bottom="0.19685039370078741" header="0" footer="0"/>
  <pageSetup paperSize="9" scale="68" firstPageNumber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01AC1-C14E-45E6-AC1B-6EB3F9356B18}">
  <sheetPr>
    <tabColor theme="4" tint="0.79998168889431442"/>
  </sheetPr>
  <dimension ref="A1:IZ36"/>
  <sheetViews>
    <sheetView view="pageBreakPreview" zoomScaleNormal="100" zoomScaleSheetLayoutView="100" workbookViewId="0">
      <selection activeCell="B7" sqref="B7:G7"/>
    </sheetView>
  </sheetViews>
  <sheetFormatPr defaultRowHeight="15" x14ac:dyDescent="0.25"/>
  <cols>
    <col min="1" max="1" width="1.5703125" style="1" customWidth="1"/>
    <col min="2" max="2" width="10" style="1" customWidth="1"/>
    <col min="3" max="3" width="29.5703125" style="1" bestFit="1" customWidth="1"/>
    <col min="4" max="4" width="13.7109375" style="1" customWidth="1"/>
    <col min="5" max="5" width="9.42578125" style="1" bestFit="1" customWidth="1"/>
    <col min="6" max="6" width="17" style="1" bestFit="1" customWidth="1"/>
    <col min="7" max="7" width="20.42578125" style="1" customWidth="1"/>
    <col min="8" max="8" width="3.85546875" style="1" customWidth="1"/>
    <col min="9" max="10" width="11.42578125" style="1" customWidth="1"/>
    <col min="11" max="11" width="15.28515625" style="1" customWidth="1"/>
    <col min="12" max="13" width="11" style="1" customWidth="1"/>
    <col min="14" max="14" width="9.140625" style="1"/>
    <col min="15" max="15" width="10.42578125" style="1" bestFit="1" customWidth="1"/>
    <col min="16" max="260" width="9.140625" style="1"/>
  </cols>
  <sheetData>
    <row r="1" spans="2:16" ht="9.75" customHeight="1" thickBot="1" x14ac:dyDescent="0.3">
      <c r="B1" s="95"/>
      <c r="C1" s="95"/>
      <c r="D1" s="95"/>
      <c r="E1" s="95"/>
      <c r="F1" s="95"/>
      <c r="G1" s="95"/>
    </row>
    <row r="2" spans="2:16" ht="42.75" customHeight="1" thickBot="1" x14ac:dyDescent="0.3">
      <c r="B2" s="304"/>
      <c r="C2" s="304"/>
      <c r="D2" s="304"/>
      <c r="E2" s="304"/>
      <c r="F2" s="304"/>
      <c r="G2" s="304"/>
      <c r="N2" s="1" t="s">
        <v>216</v>
      </c>
    </row>
    <row r="3" spans="2:16" s="2" customFormat="1" ht="20.100000000000001" customHeight="1" x14ac:dyDescent="0.25">
      <c r="B3" s="305" t="s">
        <v>134</v>
      </c>
      <c r="C3" s="305"/>
      <c r="D3" s="305"/>
      <c r="E3" s="305"/>
      <c r="F3" s="305"/>
      <c r="G3" s="305"/>
      <c r="H3" s="3"/>
      <c r="I3" s="3"/>
      <c r="J3" s="3"/>
    </row>
    <row r="4" spans="2:16" s="2" customFormat="1" ht="20.100000000000001" customHeight="1" x14ac:dyDescent="0.25">
      <c r="B4" s="306" t="s">
        <v>212</v>
      </c>
      <c r="C4" s="306"/>
      <c r="D4" s="306"/>
      <c r="E4" s="306"/>
      <c r="F4" s="306"/>
      <c r="G4" s="306"/>
      <c r="H4" s="3"/>
      <c r="I4" s="3"/>
      <c r="J4" s="3"/>
    </row>
    <row r="5" spans="2:16" ht="6" customHeight="1" x14ac:dyDescent="0.25">
      <c r="B5" s="307"/>
      <c r="C5" s="307"/>
      <c r="D5" s="307"/>
      <c r="E5" s="307"/>
      <c r="F5" s="307"/>
      <c r="G5" s="307"/>
      <c r="H5" s="4"/>
      <c r="I5" s="4"/>
      <c r="J5" s="4"/>
    </row>
    <row r="6" spans="2:16" ht="39.75" customHeight="1" x14ac:dyDescent="0.25">
      <c r="B6" s="308" t="s">
        <v>221</v>
      </c>
      <c r="C6" s="308"/>
      <c r="D6" s="308"/>
      <c r="E6" s="308"/>
      <c r="F6" s="308"/>
      <c r="G6" s="308"/>
      <c r="H6" s="5"/>
      <c r="I6" s="5"/>
      <c r="J6" s="5"/>
    </row>
    <row r="7" spans="2:16" s="2" customFormat="1" ht="24.95" customHeight="1" x14ac:dyDescent="0.25">
      <c r="B7" s="288"/>
      <c r="C7" s="288"/>
      <c r="D7" s="288"/>
      <c r="E7" s="288"/>
      <c r="F7" s="288"/>
      <c r="G7" s="288"/>
      <c r="H7" s="3"/>
      <c r="I7" s="3"/>
      <c r="J7" s="3"/>
      <c r="L7" s="2" t="s">
        <v>138</v>
      </c>
      <c r="N7" s="2" t="s">
        <v>139</v>
      </c>
    </row>
    <row r="8" spans="2:16" s="2" customFormat="1" ht="24.95" customHeight="1" x14ac:dyDescent="0.25">
      <c r="B8" s="96">
        <v>1</v>
      </c>
      <c r="C8" s="97" t="s">
        <v>85</v>
      </c>
      <c r="D8" s="98" t="s">
        <v>0</v>
      </c>
      <c r="E8" s="98" t="s">
        <v>98</v>
      </c>
      <c r="F8" s="99" t="s">
        <v>2</v>
      </c>
      <c r="G8" s="100" t="s">
        <v>3</v>
      </c>
      <c r="H8" s="6"/>
      <c r="I8" s="6"/>
      <c r="J8" s="6"/>
      <c r="K8" s="91" t="s">
        <v>142</v>
      </c>
      <c r="L8" s="86">
        <v>71.069999999999993</v>
      </c>
      <c r="M8" s="86"/>
      <c r="N8" s="2">
        <v>115.03</v>
      </c>
    </row>
    <row r="9" spans="2:16" s="2" customFormat="1" ht="24.95" customHeight="1" x14ac:dyDescent="0.25">
      <c r="B9" s="101" t="s">
        <v>4</v>
      </c>
      <c r="C9" s="302" t="s">
        <v>5</v>
      </c>
      <c r="D9" s="302"/>
      <c r="E9" s="302"/>
      <c r="F9" s="302"/>
      <c r="G9" s="302"/>
      <c r="H9" s="6"/>
      <c r="I9" s="6"/>
      <c r="J9" s="6"/>
      <c r="K9" s="91"/>
      <c r="L9" s="86"/>
      <c r="M9" s="86"/>
    </row>
    <row r="10" spans="2:16" s="2" customFormat="1" ht="24.95" customHeight="1" x14ac:dyDescent="0.25">
      <c r="B10" s="101" t="s">
        <v>6</v>
      </c>
      <c r="C10" s="187" t="s">
        <v>140</v>
      </c>
      <c r="D10" s="188" t="s">
        <v>192</v>
      </c>
      <c r="E10" s="189">
        <v>0</v>
      </c>
      <c r="F10" s="226">
        <f>71.72/1.8601</f>
        <v>38.56</v>
      </c>
      <c r="G10" s="231">
        <f>E10*F10</f>
        <v>0</v>
      </c>
      <c r="H10" s="6"/>
      <c r="I10" s="162">
        <f>71.72/1.8601</f>
        <v>38.56</v>
      </c>
      <c r="J10" s="6"/>
      <c r="K10" s="91"/>
      <c r="L10" s="86"/>
      <c r="M10" s="86"/>
    </row>
    <row r="11" spans="2:16" s="2" customFormat="1" ht="24.95" customHeight="1" x14ac:dyDescent="0.25">
      <c r="B11" s="101" t="s">
        <v>8</v>
      </c>
      <c r="C11" s="187" t="s">
        <v>9</v>
      </c>
      <c r="D11" s="188" t="s">
        <v>192</v>
      </c>
      <c r="E11" s="189">
        <v>0</v>
      </c>
      <c r="F11" s="227">
        <f>18.3/1.8601</f>
        <v>9.84</v>
      </c>
      <c r="G11" s="231">
        <f>E11*F11</f>
        <v>0</v>
      </c>
      <c r="H11" s="7"/>
      <c r="I11" s="93" t="s">
        <v>136</v>
      </c>
      <c r="J11" s="93">
        <v>4095.52</v>
      </c>
      <c r="K11" s="89">
        <v>40820</v>
      </c>
      <c r="L11" s="89">
        <v>3882.24</v>
      </c>
      <c r="M11" s="90">
        <f t="shared" ref="M11:M13" si="0">L11/1.7107</f>
        <v>2269.39</v>
      </c>
    </row>
    <row r="12" spans="2:16" s="2" customFormat="1" ht="24.95" customHeight="1" x14ac:dyDescent="0.25">
      <c r="B12" s="101" t="s">
        <v>10</v>
      </c>
      <c r="C12" s="187" t="s">
        <v>11</v>
      </c>
      <c r="D12" s="188" t="s">
        <v>192</v>
      </c>
      <c r="E12" s="189">
        <v>0</v>
      </c>
      <c r="F12" s="227">
        <f>7.45/1.8601</f>
        <v>4.01</v>
      </c>
      <c r="G12" s="231">
        <f>E12*F12</f>
        <v>0</v>
      </c>
      <c r="H12" s="7"/>
      <c r="I12" s="93" t="s">
        <v>135</v>
      </c>
      <c r="J12" s="93">
        <v>1478.4</v>
      </c>
      <c r="K12" s="89">
        <v>41093</v>
      </c>
      <c r="L12" s="89">
        <v>1585.83</v>
      </c>
      <c r="M12" s="90">
        <f t="shared" si="0"/>
        <v>927.01</v>
      </c>
    </row>
    <row r="13" spans="2:16" s="2" customFormat="1" ht="24.95" customHeight="1" x14ac:dyDescent="0.25">
      <c r="B13" s="101" t="s">
        <v>96</v>
      </c>
      <c r="C13" s="191" t="s">
        <v>97</v>
      </c>
      <c r="D13" s="188" t="s">
        <v>192</v>
      </c>
      <c r="E13" s="192">
        <v>0</v>
      </c>
      <c r="F13" s="228">
        <f>9.97/1.8601</f>
        <v>5.36</v>
      </c>
      <c r="G13" s="231">
        <f>E13*F13</f>
        <v>0</v>
      </c>
      <c r="H13" s="7"/>
      <c r="I13" s="93" t="s">
        <v>137</v>
      </c>
      <c r="J13" s="93">
        <v>1038.4000000000001</v>
      </c>
      <c r="K13" s="89">
        <v>41084</v>
      </c>
      <c r="L13" s="89">
        <v>1923.16</v>
      </c>
      <c r="M13" s="90">
        <f t="shared" si="0"/>
        <v>1124.19</v>
      </c>
      <c r="N13" s="2">
        <v>0.7107</v>
      </c>
      <c r="O13" s="90">
        <f>N13*L13</f>
        <v>1366.79</v>
      </c>
      <c r="P13" s="2">
        <f>O13/2.1503</f>
        <v>635.62758684834705</v>
      </c>
    </row>
    <row r="14" spans="2:16" s="2" customFormat="1" ht="24.95" customHeight="1" x14ac:dyDescent="0.25">
      <c r="B14" s="101" t="s">
        <v>12</v>
      </c>
      <c r="C14" s="303" t="s">
        <v>13</v>
      </c>
      <c r="D14" s="303"/>
      <c r="E14" s="303"/>
      <c r="F14" s="303"/>
      <c r="G14" s="303"/>
      <c r="H14" s="7"/>
      <c r="I14" s="93"/>
      <c r="J14" s="93"/>
      <c r="K14" s="89"/>
      <c r="L14" s="89"/>
      <c r="M14" s="90"/>
      <c r="O14" s="90"/>
    </row>
    <row r="15" spans="2:16" s="2" customFormat="1" ht="24.95" customHeight="1" x14ac:dyDescent="0.25">
      <c r="B15" s="101" t="s">
        <v>14</v>
      </c>
      <c r="C15" s="187" t="s">
        <v>141</v>
      </c>
      <c r="D15" s="188" t="s">
        <v>192</v>
      </c>
      <c r="E15" s="189">
        <v>0</v>
      </c>
      <c r="F15" s="226">
        <f>71.72/1.8601</f>
        <v>38.56</v>
      </c>
      <c r="G15" s="231">
        <f>E15*F15</f>
        <v>0</v>
      </c>
      <c r="H15" s="7"/>
      <c r="I15" s="93"/>
      <c r="J15" s="93"/>
      <c r="K15" s="89"/>
      <c r="L15" s="89"/>
      <c r="M15" s="90"/>
      <c r="O15" s="90"/>
    </row>
    <row r="16" spans="2:16" s="2" customFormat="1" ht="24.95" customHeight="1" x14ac:dyDescent="0.25">
      <c r="B16" s="101" t="s">
        <v>8</v>
      </c>
      <c r="C16" s="187" t="s">
        <v>9</v>
      </c>
      <c r="D16" s="188" t="s">
        <v>192</v>
      </c>
      <c r="E16" s="189">
        <v>1</v>
      </c>
      <c r="F16" s="227">
        <f>18.3/1.8601</f>
        <v>9.84</v>
      </c>
      <c r="G16" s="231">
        <f>E16*F16</f>
        <v>9.84</v>
      </c>
      <c r="H16" s="7"/>
      <c r="I16" s="93"/>
      <c r="J16" s="93"/>
      <c r="K16" s="89"/>
      <c r="L16" s="89"/>
      <c r="M16" s="90"/>
      <c r="O16" s="90"/>
    </row>
    <row r="17" spans="2:15" s="2" customFormat="1" ht="24.95" customHeight="1" x14ac:dyDescent="0.25">
      <c r="B17" s="157" t="s">
        <v>205</v>
      </c>
      <c r="C17" s="193" t="s">
        <v>15</v>
      </c>
      <c r="D17" s="194" t="s">
        <v>192</v>
      </c>
      <c r="E17" s="195">
        <v>2</v>
      </c>
      <c r="F17" s="229">
        <f>20.55/2.1503</f>
        <v>9.56</v>
      </c>
      <c r="G17" s="230">
        <f>E17*F17</f>
        <v>19.12</v>
      </c>
      <c r="H17" s="7"/>
      <c r="I17" s="93"/>
      <c r="J17" s="93"/>
      <c r="K17" s="89"/>
      <c r="L17" s="89"/>
      <c r="M17" s="90"/>
      <c r="O17" s="90"/>
    </row>
    <row r="18" spans="2:15" s="2" customFormat="1" ht="24.95" customHeight="1" x14ac:dyDescent="0.25">
      <c r="B18" s="284" t="s">
        <v>16</v>
      </c>
      <c r="C18" s="284"/>
      <c r="D18" s="284"/>
      <c r="E18" s="284"/>
      <c r="F18" s="284"/>
      <c r="G18" s="231">
        <f>SUM(G10:G17)</f>
        <v>28.96</v>
      </c>
      <c r="H18" s="7"/>
      <c r="I18" s="7"/>
      <c r="J18" s="7"/>
    </row>
    <row r="19" spans="2:15" s="2" customFormat="1" ht="24.95" customHeight="1" x14ac:dyDescent="0.25">
      <c r="B19" s="284" t="s">
        <v>17</v>
      </c>
      <c r="C19" s="284"/>
      <c r="D19" s="284"/>
      <c r="E19" s="284"/>
      <c r="F19" s="232">
        <f>'Enc Sociais'!G41</f>
        <v>0.86009999999999998</v>
      </c>
      <c r="G19" s="231">
        <f>G18*F19</f>
        <v>24.91</v>
      </c>
      <c r="H19" s="7"/>
      <c r="I19" s="7"/>
      <c r="J19" s="7"/>
    </row>
    <row r="20" spans="2:15" s="2" customFormat="1" ht="24.95" customHeight="1" x14ac:dyDescent="0.25">
      <c r="B20" s="285" t="s">
        <v>18</v>
      </c>
      <c r="C20" s="286"/>
      <c r="D20" s="286"/>
      <c r="E20" s="286"/>
      <c r="F20" s="287"/>
      <c r="G20" s="233">
        <f>SUM(G18:G19)</f>
        <v>53.87</v>
      </c>
      <c r="H20" s="8"/>
      <c r="I20" s="8"/>
      <c r="J20" s="8"/>
      <c r="O20" s="2">
        <v>1135.8</v>
      </c>
    </row>
    <row r="21" spans="2:15" s="2" customFormat="1" x14ac:dyDescent="0.25">
      <c r="B21" s="288"/>
      <c r="C21" s="288"/>
      <c r="D21" s="288"/>
      <c r="E21" s="288"/>
      <c r="F21" s="288"/>
      <c r="G21" s="288"/>
      <c r="H21" s="7"/>
      <c r="I21" s="7"/>
      <c r="J21" s="7"/>
      <c r="O21" s="2">
        <v>134.24</v>
      </c>
    </row>
    <row r="22" spans="2:15" s="2" customFormat="1" ht="24.95" customHeight="1" x14ac:dyDescent="0.25">
      <c r="B22" s="96">
        <v>2</v>
      </c>
      <c r="C22" s="97" t="s">
        <v>100</v>
      </c>
      <c r="D22" s="98" t="s">
        <v>0</v>
      </c>
      <c r="E22" s="98" t="s">
        <v>1</v>
      </c>
      <c r="F22" s="99" t="s">
        <v>2</v>
      </c>
      <c r="G22" s="100" t="s">
        <v>3</v>
      </c>
      <c r="H22" s="6"/>
      <c r="I22" s="6"/>
      <c r="J22" s="6"/>
    </row>
    <row r="23" spans="2:15" s="2" customFormat="1" ht="24.95" customHeight="1" x14ac:dyDescent="0.25">
      <c r="B23" s="196" t="s">
        <v>19</v>
      </c>
      <c r="C23" s="187" t="s">
        <v>101</v>
      </c>
      <c r="D23" s="189" t="s">
        <v>192</v>
      </c>
      <c r="E23" s="190">
        <v>0</v>
      </c>
      <c r="F23" s="227">
        <f>5000/176</f>
        <v>28.41</v>
      </c>
      <c r="G23" s="231">
        <f>E23*F23</f>
        <v>0</v>
      </c>
      <c r="H23" s="7"/>
      <c r="I23" s="7"/>
      <c r="J23" s="7"/>
    </row>
    <row r="24" spans="2:15" s="2" customFormat="1" ht="24.95" customHeight="1" x14ac:dyDescent="0.25">
      <c r="B24" s="196" t="s">
        <v>99</v>
      </c>
      <c r="C24" s="187" t="s">
        <v>143</v>
      </c>
      <c r="D24" s="189" t="s">
        <v>192</v>
      </c>
      <c r="E24" s="190">
        <f>E17</f>
        <v>2</v>
      </c>
      <c r="F24" s="227">
        <f>1490/12/176</f>
        <v>0.71</v>
      </c>
      <c r="G24" s="231">
        <f>E24*F24</f>
        <v>1.42</v>
      </c>
      <c r="H24" s="7"/>
      <c r="I24" s="7"/>
      <c r="J24" s="7"/>
    </row>
    <row r="25" spans="2:15" s="2" customFormat="1" ht="24.95" customHeight="1" x14ac:dyDescent="0.25">
      <c r="B25" s="289" t="s">
        <v>20</v>
      </c>
      <c r="C25" s="290"/>
      <c r="D25" s="290"/>
      <c r="E25" s="290"/>
      <c r="F25" s="291"/>
      <c r="G25" s="233">
        <f>SUM(G23:G24)</f>
        <v>1.42</v>
      </c>
      <c r="H25" s="8"/>
      <c r="I25" s="8"/>
      <c r="J25" s="8"/>
    </row>
    <row r="26" spans="2:15" s="2" customFormat="1" ht="24.95" customHeight="1" x14ac:dyDescent="0.25">
      <c r="B26" s="283" t="s">
        <v>220</v>
      </c>
      <c r="C26" s="283"/>
      <c r="D26" s="283"/>
      <c r="E26" s="283"/>
      <c r="F26" s="283"/>
      <c r="G26" s="234">
        <f>SUM(G20,G25)</f>
        <v>55.29</v>
      </c>
      <c r="H26" s="9"/>
      <c r="I26" s="9"/>
      <c r="J26" s="9"/>
    </row>
    <row r="27" spans="2:15" s="2" customFormat="1" x14ac:dyDescent="0.25">
      <c r="B27" s="96">
        <v>4</v>
      </c>
      <c r="C27" s="295" t="s">
        <v>29</v>
      </c>
      <c r="D27" s="295"/>
      <c r="E27" s="295"/>
      <c r="F27" s="236">
        <f>BDI!E30</f>
        <v>0.28810000000000002</v>
      </c>
      <c r="G27" s="234">
        <f>G26*F27</f>
        <v>15.93</v>
      </c>
      <c r="H27" s="9"/>
      <c r="I27" s="9"/>
      <c r="J27" s="9"/>
    </row>
    <row r="28" spans="2:15" s="2" customFormat="1" x14ac:dyDescent="0.25">
      <c r="B28" s="96"/>
      <c r="C28" s="173"/>
      <c r="D28" s="173"/>
      <c r="E28" s="173"/>
      <c r="F28" s="103"/>
      <c r="G28" s="102"/>
      <c r="H28" s="9"/>
      <c r="I28" s="9"/>
      <c r="J28" s="9"/>
    </row>
    <row r="29" spans="2:15" s="2" customFormat="1" x14ac:dyDescent="0.25">
      <c r="B29" s="96">
        <v>5</v>
      </c>
      <c r="C29" s="296" t="s">
        <v>217</v>
      </c>
      <c r="D29" s="297"/>
      <c r="E29" s="297"/>
      <c r="F29" s="298"/>
      <c r="G29" s="235">
        <f>SUM(G26,G27)</f>
        <v>71.22</v>
      </c>
      <c r="H29" s="9"/>
      <c r="I29" s="9"/>
      <c r="J29" s="9"/>
    </row>
    <row r="30" spans="2:15" s="2" customFormat="1" x14ac:dyDescent="0.25">
      <c r="B30" s="104"/>
      <c r="C30" s="105"/>
      <c r="D30" s="105"/>
      <c r="E30" s="105"/>
      <c r="F30" s="105"/>
      <c r="G30" s="106"/>
      <c r="H30" s="9"/>
      <c r="I30" s="9"/>
      <c r="J30" s="9"/>
    </row>
    <row r="31" spans="2:15" s="2" customFormat="1" x14ac:dyDescent="0.25">
      <c r="B31" s="299" t="s">
        <v>102</v>
      </c>
      <c r="C31" s="295"/>
      <c r="D31" s="295"/>
      <c r="E31" s="295"/>
      <c r="F31" s="295"/>
      <c r="G31" s="300"/>
      <c r="H31" s="9"/>
      <c r="I31" s="9"/>
      <c r="J31" s="9"/>
      <c r="K31" s="10"/>
      <c r="L31" s="11"/>
      <c r="M31" s="11"/>
    </row>
    <row r="32" spans="2:15" s="1" customFormat="1" x14ac:dyDescent="0.25">
      <c r="B32" s="151"/>
      <c r="C32" s="152"/>
      <c r="D32" s="153" t="s">
        <v>0</v>
      </c>
      <c r="E32" s="301"/>
      <c r="F32" s="301"/>
      <c r="G32" s="108"/>
      <c r="K32" s="12"/>
    </row>
    <row r="33" spans="1:11" s="1" customFormat="1" x14ac:dyDescent="0.25">
      <c r="B33" s="96">
        <v>6</v>
      </c>
      <c r="C33" s="295" t="s">
        <v>103</v>
      </c>
      <c r="D33" s="295"/>
      <c r="E33" s="295"/>
      <c r="F33" s="295"/>
      <c r="G33" s="107"/>
      <c r="K33" s="12"/>
    </row>
    <row r="34" spans="1:11" s="1" customFormat="1" ht="24.75" thickBot="1" x14ac:dyDescent="0.3">
      <c r="B34" s="292" t="s">
        <v>206</v>
      </c>
      <c r="C34" s="293"/>
      <c r="D34" s="249" t="s">
        <v>215</v>
      </c>
      <c r="E34" s="294">
        <v>4</v>
      </c>
      <c r="F34" s="294"/>
      <c r="G34" s="155"/>
    </row>
    <row r="35" spans="1:11" x14ac:dyDescent="0.25">
      <c r="A35" s="94"/>
      <c r="B35" s="94"/>
      <c r="C35" s="94"/>
      <c r="D35" s="94"/>
      <c r="E35" s="94"/>
      <c r="F35" s="94"/>
      <c r="G35" s="94"/>
      <c r="H35" s="94"/>
    </row>
    <row r="36" spans="1:11" s="1" customFormat="1" x14ac:dyDescent="0.25">
      <c r="B36" s="94"/>
      <c r="C36" s="94"/>
      <c r="D36" s="94"/>
      <c r="E36" s="94"/>
      <c r="F36" s="94"/>
      <c r="G36" s="154"/>
      <c r="H36" s="94"/>
    </row>
  </sheetData>
  <mergeCells count="21">
    <mergeCell ref="B31:G31"/>
    <mergeCell ref="E32:F32"/>
    <mergeCell ref="C33:F33"/>
    <mergeCell ref="B34:C34"/>
    <mergeCell ref="E34:F34"/>
    <mergeCell ref="C29:F29"/>
    <mergeCell ref="C9:G9"/>
    <mergeCell ref="C14:G14"/>
    <mergeCell ref="B18:F18"/>
    <mergeCell ref="B19:E19"/>
    <mergeCell ref="B20:F20"/>
    <mergeCell ref="B21:G21"/>
    <mergeCell ref="B25:F25"/>
    <mergeCell ref="B26:F26"/>
    <mergeCell ref="C27:E27"/>
    <mergeCell ref="B7:G7"/>
    <mergeCell ref="B2:G2"/>
    <mergeCell ref="B3:G3"/>
    <mergeCell ref="B4:G4"/>
    <mergeCell ref="B5:G5"/>
    <mergeCell ref="B6:G6"/>
  </mergeCells>
  <printOptions horizontalCentered="1"/>
  <pageMargins left="0.31496062992125984" right="0.19685039370078741" top="0.78740157480314965" bottom="0.19685039370078741" header="0" footer="0"/>
  <pageSetup paperSize="9" scale="68" firstPageNumber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A9E03-A19F-498F-B08C-0A4D48CECAB6}">
  <sheetPr>
    <tabColor theme="4" tint="0.79998168889431442"/>
  </sheetPr>
  <dimension ref="A2:F121"/>
  <sheetViews>
    <sheetView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5.7109375" customWidth="1"/>
    <col min="2" max="2" width="14.42578125" customWidth="1"/>
    <col min="3" max="3" width="33.7109375" customWidth="1"/>
    <col min="4" max="4" width="22.7109375" customWidth="1"/>
    <col min="5" max="5" width="19.5703125" customWidth="1"/>
    <col min="6" max="6" width="5.7109375" customWidth="1"/>
    <col min="257" max="257" width="5.7109375" customWidth="1"/>
    <col min="258" max="258" width="14.42578125" customWidth="1"/>
    <col min="259" max="259" width="33.7109375" customWidth="1"/>
    <col min="260" max="260" width="22.7109375" customWidth="1"/>
    <col min="261" max="261" width="19.5703125" customWidth="1"/>
    <col min="262" max="262" width="5.7109375" customWidth="1"/>
    <col min="513" max="513" width="5.7109375" customWidth="1"/>
    <col min="514" max="514" width="14.42578125" customWidth="1"/>
    <col min="515" max="515" width="33.7109375" customWidth="1"/>
    <col min="516" max="516" width="22.7109375" customWidth="1"/>
    <col min="517" max="517" width="19.5703125" customWidth="1"/>
    <col min="518" max="518" width="5.7109375" customWidth="1"/>
    <col min="769" max="769" width="5.7109375" customWidth="1"/>
    <col min="770" max="770" width="14.42578125" customWidth="1"/>
    <col min="771" max="771" width="33.7109375" customWidth="1"/>
    <col min="772" max="772" width="22.7109375" customWidth="1"/>
    <col min="773" max="773" width="19.5703125" customWidth="1"/>
    <col min="774" max="774" width="5.7109375" customWidth="1"/>
    <col min="1025" max="1025" width="5.7109375" customWidth="1"/>
    <col min="1026" max="1026" width="14.42578125" customWidth="1"/>
    <col min="1027" max="1027" width="33.7109375" customWidth="1"/>
    <col min="1028" max="1028" width="22.7109375" customWidth="1"/>
    <col min="1029" max="1029" width="19.5703125" customWidth="1"/>
    <col min="1030" max="1030" width="5.7109375" customWidth="1"/>
    <col min="1281" max="1281" width="5.7109375" customWidth="1"/>
    <col min="1282" max="1282" width="14.42578125" customWidth="1"/>
    <col min="1283" max="1283" width="33.7109375" customWidth="1"/>
    <col min="1284" max="1284" width="22.7109375" customWidth="1"/>
    <col min="1285" max="1285" width="19.5703125" customWidth="1"/>
    <col min="1286" max="1286" width="5.7109375" customWidth="1"/>
    <col min="1537" max="1537" width="5.7109375" customWidth="1"/>
    <col min="1538" max="1538" width="14.42578125" customWidth="1"/>
    <col min="1539" max="1539" width="33.7109375" customWidth="1"/>
    <col min="1540" max="1540" width="22.7109375" customWidth="1"/>
    <col min="1541" max="1541" width="19.5703125" customWidth="1"/>
    <col min="1542" max="1542" width="5.7109375" customWidth="1"/>
    <col min="1793" max="1793" width="5.7109375" customWidth="1"/>
    <col min="1794" max="1794" width="14.42578125" customWidth="1"/>
    <col min="1795" max="1795" width="33.7109375" customWidth="1"/>
    <col min="1796" max="1796" width="22.7109375" customWidth="1"/>
    <col min="1797" max="1797" width="19.5703125" customWidth="1"/>
    <col min="1798" max="1798" width="5.7109375" customWidth="1"/>
    <col min="2049" max="2049" width="5.7109375" customWidth="1"/>
    <col min="2050" max="2050" width="14.42578125" customWidth="1"/>
    <col min="2051" max="2051" width="33.7109375" customWidth="1"/>
    <col min="2052" max="2052" width="22.7109375" customWidth="1"/>
    <col min="2053" max="2053" width="19.5703125" customWidth="1"/>
    <col min="2054" max="2054" width="5.7109375" customWidth="1"/>
    <col min="2305" max="2305" width="5.7109375" customWidth="1"/>
    <col min="2306" max="2306" width="14.42578125" customWidth="1"/>
    <col min="2307" max="2307" width="33.7109375" customWidth="1"/>
    <col min="2308" max="2308" width="22.7109375" customWidth="1"/>
    <col min="2309" max="2309" width="19.5703125" customWidth="1"/>
    <col min="2310" max="2310" width="5.7109375" customWidth="1"/>
    <col min="2561" max="2561" width="5.7109375" customWidth="1"/>
    <col min="2562" max="2562" width="14.42578125" customWidth="1"/>
    <col min="2563" max="2563" width="33.7109375" customWidth="1"/>
    <col min="2564" max="2564" width="22.7109375" customWidth="1"/>
    <col min="2565" max="2565" width="19.5703125" customWidth="1"/>
    <col min="2566" max="2566" width="5.7109375" customWidth="1"/>
    <col min="2817" max="2817" width="5.7109375" customWidth="1"/>
    <col min="2818" max="2818" width="14.42578125" customWidth="1"/>
    <col min="2819" max="2819" width="33.7109375" customWidth="1"/>
    <col min="2820" max="2820" width="22.7109375" customWidth="1"/>
    <col min="2821" max="2821" width="19.5703125" customWidth="1"/>
    <col min="2822" max="2822" width="5.7109375" customWidth="1"/>
    <col min="3073" max="3073" width="5.7109375" customWidth="1"/>
    <col min="3074" max="3074" width="14.42578125" customWidth="1"/>
    <col min="3075" max="3075" width="33.7109375" customWidth="1"/>
    <col min="3076" max="3076" width="22.7109375" customWidth="1"/>
    <col min="3077" max="3077" width="19.5703125" customWidth="1"/>
    <col min="3078" max="3078" width="5.7109375" customWidth="1"/>
    <col min="3329" max="3329" width="5.7109375" customWidth="1"/>
    <col min="3330" max="3330" width="14.42578125" customWidth="1"/>
    <col min="3331" max="3331" width="33.7109375" customWidth="1"/>
    <col min="3332" max="3332" width="22.7109375" customWidth="1"/>
    <col min="3333" max="3333" width="19.5703125" customWidth="1"/>
    <col min="3334" max="3334" width="5.7109375" customWidth="1"/>
    <col min="3585" max="3585" width="5.7109375" customWidth="1"/>
    <col min="3586" max="3586" width="14.42578125" customWidth="1"/>
    <col min="3587" max="3587" width="33.7109375" customWidth="1"/>
    <col min="3588" max="3588" width="22.7109375" customWidth="1"/>
    <col min="3589" max="3589" width="19.5703125" customWidth="1"/>
    <col min="3590" max="3590" width="5.7109375" customWidth="1"/>
    <col min="3841" max="3841" width="5.7109375" customWidth="1"/>
    <col min="3842" max="3842" width="14.42578125" customWidth="1"/>
    <col min="3843" max="3843" width="33.7109375" customWidth="1"/>
    <col min="3844" max="3844" width="22.7109375" customWidth="1"/>
    <col min="3845" max="3845" width="19.5703125" customWidth="1"/>
    <col min="3846" max="3846" width="5.7109375" customWidth="1"/>
    <col min="4097" max="4097" width="5.7109375" customWidth="1"/>
    <col min="4098" max="4098" width="14.42578125" customWidth="1"/>
    <col min="4099" max="4099" width="33.7109375" customWidth="1"/>
    <col min="4100" max="4100" width="22.7109375" customWidth="1"/>
    <col min="4101" max="4101" width="19.5703125" customWidth="1"/>
    <col min="4102" max="4102" width="5.7109375" customWidth="1"/>
    <col min="4353" max="4353" width="5.7109375" customWidth="1"/>
    <col min="4354" max="4354" width="14.42578125" customWidth="1"/>
    <col min="4355" max="4355" width="33.7109375" customWidth="1"/>
    <col min="4356" max="4356" width="22.7109375" customWidth="1"/>
    <col min="4357" max="4357" width="19.5703125" customWidth="1"/>
    <col min="4358" max="4358" width="5.7109375" customWidth="1"/>
    <col min="4609" max="4609" width="5.7109375" customWidth="1"/>
    <col min="4610" max="4610" width="14.42578125" customWidth="1"/>
    <col min="4611" max="4611" width="33.7109375" customWidth="1"/>
    <col min="4612" max="4612" width="22.7109375" customWidth="1"/>
    <col min="4613" max="4613" width="19.5703125" customWidth="1"/>
    <col min="4614" max="4614" width="5.7109375" customWidth="1"/>
    <col min="4865" max="4865" width="5.7109375" customWidth="1"/>
    <col min="4866" max="4866" width="14.42578125" customWidth="1"/>
    <col min="4867" max="4867" width="33.7109375" customWidth="1"/>
    <col min="4868" max="4868" width="22.7109375" customWidth="1"/>
    <col min="4869" max="4869" width="19.5703125" customWidth="1"/>
    <col min="4870" max="4870" width="5.7109375" customWidth="1"/>
    <col min="5121" max="5121" width="5.7109375" customWidth="1"/>
    <col min="5122" max="5122" width="14.42578125" customWidth="1"/>
    <col min="5123" max="5123" width="33.7109375" customWidth="1"/>
    <col min="5124" max="5124" width="22.7109375" customWidth="1"/>
    <col min="5125" max="5125" width="19.5703125" customWidth="1"/>
    <col min="5126" max="5126" width="5.7109375" customWidth="1"/>
    <col min="5377" max="5377" width="5.7109375" customWidth="1"/>
    <col min="5378" max="5378" width="14.42578125" customWidth="1"/>
    <col min="5379" max="5379" width="33.7109375" customWidth="1"/>
    <col min="5380" max="5380" width="22.7109375" customWidth="1"/>
    <col min="5381" max="5381" width="19.5703125" customWidth="1"/>
    <col min="5382" max="5382" width="5.7109375" customWidth="1"/>
    <col min="5633" max="5633" width="5.7109375" customWidth="1"/>
    <col min="5634" max="5634" width="14.42578125" customWidth="1"/>
    <col min="5635" max="5635" width="33.7109375" customWidth="1"/>
    <col min="5636" max="5636" width="22.7109375" customWidth="1"/>
    <col min="5637" max="5637" width="19.5703125" customWidth="1"/>
    <col min="5638" max="5638" width="5.7109375" customWidth="1"/>
    <col min="5889" max="5889" width="5.7109375" customWidth="1"/>
    <col min="5890" max="5890" width="14.42578125" customWidth="1"/>
    <col min="5891" max="5891" width="33.7109375" customWidth="1"/>
    <col min="5892" max="5892" width="22.7109375" customWidth="1"/>
    <col min="5893" max="5893" width="19.5703125" customWidth="1"/>
    <col min="5894" max="5894" width="5.7109375" customWidth="1"/>
    <col min="6145" max="6145" width="5.7109375" customWidth="1"/>
    <col min="6146" max="6146" width="14.42578125" customWidth="1"/>
    <col min="6147" max="6147" width="33.7109375" customWidth="1"/>
    <col min="6148" max="6148" width="22.7109375" customWidth="1"/>
    <col min="6149" max="6149" width="19.5703125" customWidth="1"/>
    <col min="6150" max="6150" width="5.7109375" customWidth="1"/>
    <col min="6401" max="6401" width="5.7109375" customWidth="1"/>
    <col min="6402" max="6402" width="14.42578125" customWidth="1"/>
    <col min="6403" max="6403" width="33.7109375" customWidth="1"/>
    <col min="6404" max="6404" width="22.7109375" customWidth="1"/>
    <col min="6405" max="6405" width="19.5703125" customWidth="1"/>
    <col min="6406" max="6406" width="5.7109375" customWidth="1"/>
    <col min="6657" max="6657" width="5.7109375" customWidth="1"/>
    <col min="6658" max="6658" width="14.42578125" customWidth="1"/>
    <col min="6659" max="6659" width="33.7109375" customWidth="1"/>
    <col min="6660" max="6660" width="22.7109375" customWidth="1"/>
    <col min="6661" max="6661" width="19.5703125" customWidth="1"/>
    <col min="6662" max="6662" width="5.7109375" customWidth="1"/>
    <col min="6913" max="6913" width="5.7109375" customWidth="1"/>
    <col min="6914" max="6914" width="14.42578125" customWidth="1"/>
    <col min="6915" max="6915" width="33.7109375" customWidth="1"/>
    <col min="6916" max="6916" width="22.7109375" customWidth="1"/>
    <col min="6917" max="6917" width="19.5703125" customWidth="1"/>
    <col min="6918" max="6918" width="5.7109375" customWidth="1"/>
    <col min="7169" max="7169" width="5.7109375" customWidth="1"/>
    <col min="7170" max="7170" width="14.42578125" customWidth="1"/>
    <col min="7171" max="7171" width="33.7109375" customWidth="1"/>
    <col min="7172" max="7172" width="22.7109375" customWidth="1"/>
    <col min="7173" max="7173" width="19.5703125" customWidth="1"/>
    <col min="7174" max="7174" width="5.7109375" customWidth="1"/>
    <col min="7425" max="7425" width="5.7109375" customWidth="1"/>
    <col min="7426" max="7426" width="14.42578125" customWidth="1"/>
    <col min="7427" max="7427" width="33.7109375" customWidth="1"/>
    <col min="7428" max="7428" width="22.7109375" customWidth="1"/>
    <col min="7429" max="7429" width="19.5703125" customWidth="1"/>
    <col min="7430" max="7430" width="5.7109375" customWidth="1"/>
    <col min="7681" max="7681" width="5.7109375" customWidth="1"/>
    <col min="7682" max="7682" width="14.42578125" customWidth="1"/>
    <col min="7683" max="7683" width="33.7109375" customWidth="1"/>
    <col min="7684" max="7684" width="22.7109375" customWidth="1"/>
    <col min="7685" max="7685" width="19.5703125" customWidth="1"/>
    <col min="7686" max="7686" width="5.7109375" customWidth="1"/>
    <col min="7937" max="7937" width="5.7109375" customWidth="1"/>
    <col min="7938" max="7938" width="14.42578125" customWidth="1"/>
    <col min="7939" max="7939" width="33.7109375" customWidth="1"/>
    <col min="7940" max="7940" width="22.7109375" customWidth="1"/>
    <col min="7941" max="7941" width="19.5703125" customWidth="1"/>
    <col min="7942" max="7942" width="5.7109375" customWidth="1"/>
    <col min="8193" max="8193" width="5.7109375" customWidth="1"/>
    <col min="8194" max="8194" width="14.42578125" customWidth="1"/>
    <col min="8195" max="8195" width="33.7109375" customWidth="1"/>
    <col min="8196" max="8196" width="22.7109375" customWidth="1"/>
    <col min="8197" max="8197" width="19.5703125" customWidth="1"/>
    <col min="8198" max="8198" width="5.7109375" customWidth="1"/>
    <col min="8449" max="8449" width="5.7109375" customWidth="1"/>
    <col min="8450" max="8450" width="14.42578125" customWidth="1"/>
    <col min="8451" max="8451" width="33.7109375" customWidth="1"/>
    <col min="8452" max="8452" width="22.7109375" customWidth="1"/>
    <col min="8453" max="8453" width="19.5703125" customWidth="1"/>
    <col min="8454" max="8454" width="5.7109375" customWidth="1"/>
    <col min="8705" max="8705" width="5.7109375" customWidth="1"/>
    <col min="8706" max="8706" width="14.42578125" customWidth="1"/>
    <col min="8707" max="8707" width="33.7109375" customWidth="1"/>
    <col min="8708" max="8708" width="22.7109375" customWidth="1"/>
    <col min="8709" max="8709" width="19.5703125" customWidth="1"/>
    <col min="8710" max="8710" width="5.7109375" customWidth="1"/>
    <col min="8961" max="8961" width="5.7109375" customWidth="1"/>
    <col min="8962" max="8962" width="14.42578125" customWidth="1"/>
    <col min="8963" max="8963" width="33.7109375" customWidth="1"/>
    <col min="8964" max="8964" width="22.7109375" customWidth="1"/>
    <col min="8965" max="8965" width="19.5703125" customWidth="1"/>
    <col min="8966" max="8966" width="5.7109375" customWidth="1"/>
    <col min="9217" max="9217" width="5.7109375" customWidth="1"/>
    <col min="9218" max="9218" width="14.42578125" customWidth="1"/>
    <col min="9219" max="9219" width="33.7109375" customWidth="1"/>
    <col min="9220" max="9220" width="22.7109375" customWidth="1"/>
    <col min="9221" max="9221" width="19.5703125" customWidth="1"/>
    <col min="9222" max="9222" width="5.7109375" customWidth="1"/>
    <col min="9473" max="9473" width="5.7109375" customWidth="1"/>
    <col min="9474" max="9474" width="14.42578125" customWidth="1"/>
    <col min="9475" max="9475" width="33.7109375" customWidth="1"/>
    <col min="9476" max="9476" width="22.7109375" customWidth="1"/>
    <col min="9477" max="9477" width="19.5703125" customWidth="1"/>
    <col min="9478" max="9478" width="5.7109375" customWidth="1"/>
    <col min="9729" max="9729" width="5.7109375" customWidth="1"/>
    <col min="9730" max="9730" width="14.42578125" customWidth="1"/>
    <col min="9731" max="9731" width="33.7109375" customWidth="1"/>
    <col min="9732" max="9732" width="22.7109375" customWidth="1"/>
    <col min="9733" max="9733" width="19.5703125" customWidth="1"/>
    <col min="9734" max="9734" width="5.7109375" customWidth="1"/>
    <col min="9985" max="9985" width="5.7109375" customWidth="1"/>
    <col min="9986" max="9986" width="14.42578125" customWidth="1"/>
    <col min="9987" max="9987" width="33.7109375" customWidth="1"/>
    <col min="9988" max="9988" width="22.7109375" customWidth="1"/>
    <col min="9989" max="9989" width="19.5703125" customWidth="1"/>
    <col min="9990" max="9990" width="5.7109375" customWidth="1"/>
    <col min="10241" max="10241" width="5.7109375" customWidth="1"/>
    <col min="10242" max="10242" width="14.42578125" customWidth="1"/>
    <col min="10243" max="10243" width="33.7109375" customWidth="1"/>
    <col min="10244" max="10244" width="22.7109375" customWidth="1"/>
    <col min="10245" max="10245" width="19.5703125" customWidth="1"/>
    <col min="10246" max="10246" width="5.7109375" customWidth="1"/>
    <col min="10497" max="10497" width="5.7109375" customWidth="1"/>
    <col min="10498" max="10498" width="14.42578125" customWidth="1"/>
    <col min="10499" max="10499" width="33.7109375" customWidth="1"/>
    <col min="10500" max="10500" width="22.7109375" customWidth="1"/>
    <col min="10501" max="10501" width="19.5703125" customWidth="1"/>
    <col min="10502" max="10502" width="5.7109375" customWidth="1"/>
    <col min="10753" max="10753" width="5.7109375" customWidth="1"/>
    <col min="10754" max="10754" width="14.42578125" customWidth="1"/>
    <col min="10755" max="10755" width="33.7109375" customWidth="1"/>
    <col min="10756" max="10756" width="22.7109375" customWidth="1"/>
    <col min="10757" max="10757" width="19.5703125" customWidth="1"/>
    <col min="10758" max="10758" width="5.7109375" customWidth="1"/>
    <col min="11009" max="11009" width="5.7109375" customWidth="1"/>
    <col min="11010" max="11010" width="14.42578125" customWidth="1"/>
    <col min="11011" max="11011" width="33.7109375" customWidth="1"/>
    <col min="11012" max="11012" width="22.7109375" customWidth="1"/>
    <col min="11013" max="11013" width="19.5703125" customWidth="1"/>
    <col min="11014" max="11014" width="5.7109375" customWidth="1"/>
    <col min="11265" max="11265" width="5.7109375" customWidth="1"/>
    <col min="11266" max="11266" width="14.42578125" customWidth="1"/>
    <col min="11267" max="11267" width="33.7109375" customWidth="1"/>
    <col min="11268" max="11268" width="22.7109375" customWidth="1"/>
    <col min="11269" max="11269" width="19.5703125" customWidth="1"/>
    <col min="11270" max="11270" width="5.7109375" customWidth="1"/>
    <col min="11521" max="11521" width="5.7109375" customWidth="1"/>
    <col min="11522" max="11522" width="14.42578125" customWidth="1"/>
    <col min="11523" max="11523" width="33.7109375" customWidth="1"/>
    <col min="11524" max="11524" width="22.7109375" customWidth="1"/>
    <col min="11525" max="11525" width="19.5703125" customWidth="1"/>
    <col min="11526" max="11526" width="5.7109375" customWidth="1"/>
    <col min="11777" max="11777" width="5.7109375" customWidth="1"/>
    <col min="11778" max="11778" width="14.42578125" customWidth="1"/>
    <col min="11779" max="11779" width="33.7109375" customWidth="1"/>
    <col min="11780" max="11780" width="22.7109375" customWidth="1"/>
    <col min="11781" max="11781" width="19.5703125" customWidth="1"/>
    <col min="11782" max="11782" width="5.7109375" customWidth="1"/>
    <col min="12033" max="12033" width="5.7109375" customWidth="1"/>
    <col min="12034" max="12034" width="14.42578125" customWidth="1"/>
    <col min="12035" max="12035" width="33.7109375" customWidth="1"/>
    <col min="12036" max="12036" width="22.7109375" customWidth="1"/>
    <col min="12037" max="12037" width="19.5703125" customWidth="1"/>
    <col min="12038" max="12038" width="5.7109375" customWidth="1"/>
    <col min="12289" max="12289" width="5.7109375" customWidth="1"/>
    <col min="12290" max="12290" width="14.42578125" customWidth="1"/>
    <col min="12291" max="12291" width="33.7109375" customWidth="1"/>
    <col min="12292" max="12292" width="22.7109375" customWidth="1"/>
    <col min="12293" max="12293" width="19.5703125" customWidth="1"/>
    <col min="12294" max="12294" width="5.7109375" customWidth="1"/>
    <col min="12545" max="12545" width="5.7109375" customWidth="1"/>
    <col min="12546" max="12546" width="14.42578125" customWidth="1"/>
    <col min="12547" max="12547" width="33.7109375" customWidth="1"/>
    <col min="12548" max="12548" width="22.7109375" customWidth="1"/>
    <col min="12549" max="12549" width="19.5703125" customWidth="1"/>
    <col min="12550" max="12550" width="5.7109375" customWidth="1"/>
    <col min="12801" max="12801" width="5.7109375" customWidth="1"/>
    <col min="12802" max="12802" width="14.42578125" customWidth="1"/>
    <col min="12803" max="12803" width="33.7109375" customWidth="1"/>
    <col min="12804" max="12804" width="22.7109375" customWidth="1"/>
    <col min="12805" max="12805" width="19.5703125" customWidth="1"/>
    <col min="12806" max="12806" width="5.7109375" customWidth="1"/>
    <col min="13057" max="13057" width="5.7109375" customWidth="1"/>
    <col min="13058" max="13058" width="14.42578125" customWidth="1"/>
    <col min="13059" max="13059" width="33.7109375" customWidth="1"/>
    <col min="13060" max="13060" width="22.7109375" customWidth="1"/>
    <col min="13061" max="13061" width="19.5703125" customWidth="1"/>
    <col min="13062" max="13062" width="5.7109375" customWidth="1"/>
    <col min="13313" max="13313" width="5.7109375" customWidth="1"/>
    <col min="13314" max="13314" width="14.42578125" customWidth="1"/>
    <col min="13315" max="13315" width="33.7109375" customWidth="1"/>
    <col min="13316" max="13316" width="22.7109375" customWidth="1"/>
    <col min="13317" max="13317" width="19.5703125" customWidth="1"/>
    <col min="13318" max="13318" width="5.7109375" customWidth="1"/>
    <col min="13569" max="13569" width="5.7109375" customWidth="1"/>
    <col min="13570" max="13570" width="14.42578125" customWidth="1"/>
    <col min="13571" max="13571" width="33.7109375" customWidth="1"/>
    <col min="13572" max="13572" width="22.7109375" customWidth="1"/>
    <col min="13573" max="13573" width="19.5703125" customWidth="1"/>
    <col min="13574" max="13574" width="5.7109375" customWidth="1"/>
    <col min="13825" max="13825" width="5.7109375" customWidth="1"/>
    <col min="13826" max="13826" width="14.42578125" customWidth="1"/>
    <col min="13827" max="13827" width="33.7109375" customWidth="1"/>
    <col min="13828" max="13828" width="22.7109375" customWidth="1"/>
    <col min="13829" max="13829" width="19.5703125" customWidth="1"/>
    <col min="13830" max="13830" width="5.7109375" customWidth="1"/>
    <col min="14081" max="14081" width="5.7109375" customWidth="1"/>
    <col min="14082" max="14082" width="14.42578125" customWidth="1"/>
    <col min="14083" max="14083" width="33.7109375" customWidth="1"/>
    <col min="14084" max="14084" width="22.7109375" customWidth="1"/>
    <col min="14085" max="14085" width="19.5703125" customWidth="1"/>
    <col min="14086" max="14086" width="5.7109375" customWidth="1"/>
    <col min="14337" max="14337" width="5.7109375" customWidth="1"/>
    <col min="14338" max="14338" width="14.42578125" customWidth="1"/>
    <col min="14339" max="14339" width="33.7109375" customWidth="1"/>
    <col min="14340" max="14340" width="22.7109375" customWidth="1"/>
    <col min="14341" max="14341" width="19.5703125" customWidth="1"/>
    <col min="14342" max="14342" width="5.7109375" customWidth="1"/>
    <col min="14593" max="14593" width="5.7109375" customWidth="1"/>
    <col min="14594" max="14594" width="14.42578125" customWidth="1"/>
    <col min="14595" max="14595" width="33.7109375" customWidth="1"/>
    <col min="14596" max="14596" width="22.7109375" customWidth="1"/>
    <col min="14597" max="14597" width="19.5703125" customWidth="1"/>
    <col min="14598" max="14598" width="5.7109375" customWidth="1"/>
    <col min="14849" max="14849" width="5.7109375" customWidth="1"/>
    <col min="14850" max="14850" width="14.42578125" customWidth="1"/>
    <col min="14851" max="14851" width="33.7109375" customWidth="1"/>
    <col min="14852" max="14852" width="22.7109375" customWidth="1"/>
    <col min="14853" max="14853" width="19.5703125" customWidth="1"/>
    <col min="14854" max="14854" width="5.7109375" customWidth="1"/>
    <col min="15105" max="15105" width="5.7109375" customWidth="1"/>
    <col min="15106" max="15106" width="14.42578125" customWidth="1"/>
    <col min="15107" max="15107" width="33.7109375" customWidth="1"/>
    <col min="15108" max="15108" width="22.7109375" customWidth="1"/>
    <col min="15109" max="15109" width="19.5703125" customWidth="1"/>
    <col min="15110" max="15110" width="5.7109375" customWidth="1"/>
    <col min="15361" max="15361" width="5.7109375" customWidth="1"/>
    <col min="15362" max="15362" width="14.42578125" customWidth="1"/>
    <col min="15363" max="15363" width="33.7109375" customWidth="1"/>
    <col min="15364" max="15364" width="22.7109375" customWidth="1"/>
    <col min="15365" max="15365" width="19.5703125" customWidth="1"/>
    <col min="15366" max="15366" width="5.7109375" customWidth="1"/>
    <col min="15617" max="15617" width="5.7109375" customWidth="1"/>
    <col min="15618" max="15618" width="14.42578125" customWidth="1"/>
    <col min="15619" max="15619" width="33.7109375" customWidth="1"/>
    <col min="15620" max="15620" width="22.7109375" customWidth="1"/>
    <col min="15621" max="15621" width="19.5703125" customWidth="1"/>
    <col min="15622" max="15622" width="5.7109375" customWidth="1"/>
    <col min="15873" max="15873" width="5.7109375" customWidth="1"/>
    <col min="15874" max="15874" width="14.42578125" customWidth="1"/>
    <col min="15875" max="15875" width="33.7109375" customWidth="1"/>
    <col min="15876" max="15876" width="22.7109375" customWidth="1"/>
    <col min="15877" max="15877" width="19.5703125" customWidth="1"/>
    <col min="15878" max="15878" width="5.7109375" customWidth="1"/>
    <col min="16129" max="16129" width="5.7109375" customWidth="1"/>
    <col min="16130" max="16130" width="14.42578125" customWidth="1"/>
    <col min="16131" max="16131" width="33.7109375" customWidth="1"/>
    <col min="16132" max="16132" width="22.7109375" customWidth="1"/>
    <col min="16133" max="16133" width="19.5703125" customWidth="1"/>
    <col min="16134" max="16134" width="5.7109375" customWidth="1"/>
  </cols>
  <sheetData>
    <row r="2" spans="1:6" x14ac:dyDescent="0.25">
      <c r="B2" s="309"/>
      <c r="C2" s="309"/>
      <c r="D2" s="309"/>
      <c r="E2" s="309"/>
    </row>
    <row r="3" spans="1:6" x14ac:dyDescent="0.25">
      <c r="B3" s="309"/>
      <c r="C3" s="309"/>
      <c r="D3" s="309"/>
      <c r="E3" s="309"/>
    </row>
    <row r="4" spans="1:6" x14ac:dyDescent="0.25">
      <c r="B4" s="309"/>
      <c r="C4" s="309"/>
      <c r="D4" s="309"/>
      <c r="E4" s="309"/>
    </row>
    <row r="5" spans="1:6" ht="11.25" customHeight="1" x14ac:dyDescent="0.25"/>
    <row r="6" spans="1:6" s="110" customFormat="1" ht="20.100000000000001" customHeight="1" x14ac:dyDescent="0.25">
      <c r="B6" s="310" t="s">
        <v>146</v>
      </c>
      <c r="C6" s="310"/>
      <c r="D6" s="310"/>
      <c r="E6" s="310"/>
      <c r="F6" s="111"/>
    </row>
    <row r="7" spans="1:6" ht="20.100000000000001" customHeight="1" x14ac:dyDescent="0.25">
      <c r="A7" s="110"/>
      <c r="B7" s="311" t="s">
        <v>189</v>
      </c>
      <c r="C7" s="311"/>
      <c r="D7" s="311"/>
      <c r="E7" s="311"/>
      <c r="F7" s="111"/>
    </row>
    <row r="8" spans="1:6" ht="20.100000000000001" customHeight="1" x14ac:dyDescent="0.25">
      <c r="B8" s="112" t="s">
        <v>30</v>
      </c>
      <c r="C8" s="113" t="s">
        <v>148</v>
      </c>
      <c r="D8" s="114" t="s">
        <v>149</v>
      </c>
      <c r="E8" s="115" t="s">
        <v>150</v>
      </c>
      <c r="F8" s="116"/>
    </row>
    <row r="9" spans="1:6" ht="15" customHeight="1" x14ac:dyDescent="0.25">
      <c r="B9" s="117"/>
      <c r="C9" s="118"/>
      <c r="D9" s="119"/>
      <c r="E9" s="120"/>
      <c r="F9" s="116"/>
    </row>
    <row r="10" spans="1:6" ht="15" customHeight="1" x14ac:dyDescent="0.25">
      <c r="B10" s="117">
        <v>1</v>
      </c>
      <c r="C10" s="118" t="s">
        <v>151</v>
      </c>
      <c r="D10" s="121"/>
      <c r="E10" s="218">
        <v>4.4999999999999998E-2</v>
      </c>
      <c r="F10" s="116"/>
    </row>
    <row r="11" spans="1:6" ht="15" customHeight="1" x14ac:dyDescent="0.25">
      <c r="B11" s="123"/>
      <c r="C11" s="119"/>
      <c r="D11" s="124"/>
      <c r="E11" s="125"/>
      <c r="F11" s="116"/>
    </row>
    <row r="12" spans="1:6" ht="15" customHeight="1" x14ac:dyDescent="0.25">
      <c r="B12" s="117">
        <v>2</v>
      </c>
      <c r="C12" s="118" t="s">
        <v>152</v>
      </c>
      <c r="D12" s="219">
        <f>SUM(D13:D16)</f>
        <v>0.1115</v>
      </c>
      <c r="E12" s="122"/>
      <c r="F12" s="116"/>
    </row>
    <row r="13" spans="1:6" ht="15" customHeight="1" x14ac:dyDescent="0.25">
      <c r="B13" s="126" t="s">
        <v>19</v>
      </c>
      <c r="C13" s="119" t="s">
        <v>33</v>
      </c>
      <c r="D13" s="220">
        <v>0.03</v>
      </c>
      <c r="E13" s="125"/>
      <c r="F13" s="116"/>
    </row>
    <row r="14" spans="1:6" ht="15" customHeight="1" x14ac:dyDescent="0.25">
      <c r="B14" s="126" t="s">
        <v>99</v>
      </c>
      <c r="C14" s="119" t="s">
        <v>34</v>
      </c>
      <c r="D14" s="220">
        <v>6.4999999999999997E-3</v>
      </c>
      <c r="E14" s="125"/>
      <c r="F14" s="116"/>
    </row>
    <row r="15" spans="1:6" ht="15" customHeight="1" x14ac:dyDescent="0.25">
      <c r="B15" s="126" t="s">
        <v>144</v>
      </c>
      <c r="C15" s="119" t="s">
        <v>35</v>
      </c>
      <c r="D15" s="220">
        <v>0.03</v>
      </c>
      <c r="E15" s="125"/>
      <c r="F15" s="116"/>
    </row>
    <row r="16" spans="1:6" ht="15" customHeight="1" x14ac:dyDescent="0.25">
      <c r="B16" s="126" t="s">
        <v>153</v>
      </c>
      <c r="C16" s="119" t="s">
        <v>154</v>
      </c>
      <c r="D16" s="220">
        <v>4.4999999999999998E-2</v>
      </c>
      <c r="E16" s="125"/>
      <c r="F16" s="116"/>
    </row>
    <row r="17" spans="2:6" ht="15" customHeight="1" x14ac:dyDescent="0.25">
      <c r="B17" s="127"/>
      <c r="C17" s="119"/>
      <c r="D17" s="124"/>
      <c r="E17" s="125"/>
      <c r="F17" s="116"/>
    </row>
    <row r="18" spans="2:6" ht="15" customHeight="1" x14ac:dyDescent="0.25">
      <c r="B18" s="128" t="s">
        <v>155</v>
      </c>
      <c r="C18" s="118" t="s">
        <v>156</v>
      </c>
      <c r="D18" s="124"/>
      <c r="E18" s="217">
        <f>SUM(E19:E20)</f>
        <v>1.4E-2</v>
      </c>
      <c r="F18" s="116"/>
    </row>
    <row r="19" spans="2:6" ht="15" customHeight="1" x14ac:dyDescent="0.25">
      <c r="B19" s="126" t="s">
        <v>21</v>
      </c>
      <c r="C19" s="119" t="s">
        <v>157</v>
      </c>
      <c r="D19" s="124"/>
      <c r="E19" s="221">
        <v>0.01</v>
      </c>
      <c r="F19" s="116"/>
    </row>
    <row r="20" spans="2:6" ht="15" customHeight="1" x14ac:dyDescent="0.25">
      <c r="B20" s="126" t="s">
        <v>22</v>
      </c>
      <c r="C20" s="119" t="s">
        <v>158</v>
      </c>
      <c r="D20" s="124"/>
      <c r="E20" s="221">
        <v>4.0000000000000001E-3</v>
      </c>
      <c r="F20" s="116"/>
    </row>
    <row r="21" spans="2:6" ht="15" customHeight="1" x14ac:dyDescent="0.25">
      <c r="B21" s="123"/>
      <c r="C21" s="119"/>
      <c r="D21" s="124"/>
      <c r="E21" s="125"/>
      <c r="F21" s="116"/>
    </row>
    <row r="22" spans="2:6" ht="15" customHeight="1" x14ac:dyDescent="0.25">
      <c r="B22" s="117">
        <v>4</v>
      </c>
      <c r="C22" s="118" t="s">
        <v>159</v>
      </c>
      <c r="D22" s="124"/>
      <c r="E22" s="218">
        <v>0.01</v>
      </c>
      <c r="F22" s="116"/>
    </row>
    <row r="23" spans="2:6" ht="15" customHeight="1" x14ac:dyDescent="0.25">
      <c r="B23" s="123"/>
      <c r="C23" s="119"/>
      <c r="D23" s="124"/>
      <c r="E23" s="125"/>
      <c r="F23" s="116"/>
    </row>
    <row r="24" spans="2:6" ht="15" customHeight="1" x14ac:dyDescent="0.25">
      <c r="B24" s="117">
        <v>5</v>
      </c>
      <c r="C24" s="118" t="s">
        <v>160</v>
      </c>
      <c r="D24" s="121"/>
      <c r="E24" s="218">
        <v>7.0000000000000007E-2</v>
      </c>
      <c r="F24" s="116"/>
    </row>
    <row r="25" spans="2:6" ht="15" customHeight="1" x14ac:dyDescent="0.25">
      <c r="B25" s="123"/>
      <c r="C25" s="119"/>
      <c r="D25" s="129"/>
      <c r="E25" s="130"/>
      <c r="F25" s="116"/>
    </row>
    <row r="26" spans="2:6" x14ac:dyDescent="0.25">
      <c r="B26" s="131"/>
      <c r="C26" s="132" t="s">
        <v>161</v>
      </c>
      <c r="D26" s="133"/>
      <c r="E26" s="217">
        <f>((((1+E10+E18)*(1+E22)*(1+E24))/(1-D12)))-1</f>
        <v>0.28810000000000002</v>
      </c>
      <c r="F26" s="116"/>
    </row>
    <row r="27" spans="2:6" x14ac:dyDescent="0.25">
      <c r="B27" s="131"/>
      <c r="C27" s="132"/>
      <c r="D27" s="133"/>
      <c r="E27" s="134"/>
      <c r="F27" s="116"/>
    </row>
    <row r="28" spans="2:6" x14ac:dyDescent="0.25">
      <c r="B28" s="135"/>
      <c r="C28" s="119"/>
      <c r="D28" s="129"/>
      <c r="E28" s="136"/>
      <c r="F28" s="116"/>
    </row>
    <row r="29" spans="2:6" x14ac:dyDescent="0.25">
      <c r="B29" s="137"/>
      <c r="C29" s="138"/>
      <c r="D29" s="138"/>
      <c r="E29" s="139"/>
      <c r="F29" s="116"/>
    </row>
    <row r="30" spans="2:6" x14ac:dyDescent="0.25">
      <c r="B30" s="137"/>
      <c r="C30" s="140" t="s">
        <v>162</v>
      </c>
      <c r="D30" s="141"/>
      <c r="E30" s="217">
        <f>E26</f>
        <v>0.28810000000000002</v>
      </c>
      <c r="F30" s="116"/>
    </row>
    <row r="31" spans="2:6" x14ac:dyDescent="0.25">
      <c r="B31" s="137"/>
      <c r="C31" s="138"/>
      <c r="D31" s="138"/>
      <c r="E31" s="139"/>
      <c r="F31" s="116"/>
    </row>
    <row r="32" spans="2:6" ht="15" customHeight="1" x14ac:dyDescent="0.25">
      <c r="B32" s="116" t="s">
        <v>163</v>
      </c>
      <c r="C32" t="s">
        <v>164</v>
      </c>
      <c r="E32" s="222">
        <f>E10</f>
        <v>4.4999999999999998E-2</v>
      </c>
      <c r="F32" s="116"/>
    </row>
    <row r="33" spans="1:6" ht="15" customHeight="1" x14ac:dyDescent="0.25">
      <c r="B33" s="116" t="s">
        <v>165</v>
      </c>
      <c r="C33" t="s">
        <v>166</v>
      </c>
      <c r="E33" s="222">
        <f>D12</f>
        <v>0.1115</v>
      </c>
      <c r="F33" s="116"/>
    </row>
    <row r="34" spans="1:6" ht="15" customHeight="1" x14ac:dyDescent="0.25">
      <c r="B34" s="116" t="s">
        <v>167</v>
      </c>
      <c r="C34" t="s">
        <v>168</v>
      </c>
      <c r="E34" s="222">
        <f>E18</f>
        <v>1.4E-2</v>
      </c>
      <c r="F34" s="116"/>
    </row>
    <row r="35" spans="1:6" ht="15" customHeight="1" x14ac:dyDescent="0.25">
      <c r="B35" s="116" t="s">
        <v>169</v>
      </c>
      <c r="C35" t="s">
        <v>170</v>
      </c>
      <c r="E35" s="222">
        <f>E22</f>
        <v>0.01</v>
      </c>
      <c r="F35" s="116"/>
    </row>
    <row r="36" spans="1:6" ht="15" customHeight="1" x14ac:dyDescent="0.25">
      <c r="B36" s="142" t="s">
        <v>171</v>
      </c>
      <c r="C36" s="143" t="s">
        <v>172</v>
      </c>
      <c r="D36" s="143"/>
      <c r="E36" s="223">
        <f>E24</f>
        <v>7.0000000000000007E-2</v>
      </c>
      <c r="F36" s="116"/>
    </row>
    <row r="37" spans="1:6" x14ac:dyDescent="0.25">
      <c r="E37" s="144"/>
    </row>
    <row r="42" spans="1:6" x14ac:dyDescent="0.25">
      <c r="A42" s="116"/>
      <c r="F42" s="145"/>
    </row>
    <row r="43" spans="1:6" x14ac:dyDescent="0.25">
      <c r="A43" s="116"/>
      <c r="F43" s="145"/>
    </row>
    <row r="44" spans="1:6" x14ac:dyDescent="0.25">
      <c r="A44" s="116"/>
      <c r="F44" s="145"/>
    </row>
    <row r="45" spans="1:6" x14ac:dyDescent="0.25">
      <c r="A45" s="116"/>
      <c r="F45" s="145"/>
    </row>
    <row r="46" spans="1:6" x14ac:dyDescent="0.25">
      <c r="A46" s="116"/>
      <c r="F46" s="145"/>
    </row>
    <row r="47" spans="1:6" x14ac:dyDescent="0.25">
      <c r="A47" s="116"/>
      <c r="F47" s="145"/>
    </row>
    <row r="48" spans="1:6" x14ac:dyDescent="0.25">
      <c r="A48" s="116"/>
      <c r="F48" s="145"/>
    </row>
    <row r="49" spans="1:6" x14ac:dyDescent="0.25">
      <c r="A49" s="116"/>
      <c r="F49" s="145"/>
    </row>
    <row r="50" spans="1:6" x14ac:dyDescent="0.25">
      <c r="A50" s="116"/>
      <c r="F50" s="145"/>
    </row>
    <row r="51" spans="1:6" x14ac:dyDescent="0.25">
      <c r="A51" s="116"/>
      <c r="F51" s="145"/>
    </row>
    <row r="52" spans="1:6" x14ac:dyDescent="0.25">
      <c r="A52" s="116"/>
      <c r="F52" s="145"/>
    </row>
    <row r="53" spans="1:6" x14ac:dyDescent="0.25">
      <c r="A53" s="116"/>
      <c r="F53" s="145"/>
    </row>
    <row r="54" spans="1:6" x14ac:dyDescent="0.25">
      <c r="A54" s="116"/>
      <c r="F54" s="145"/>
    </row>
    <row r="55" spans="1:6" x14ac:dyDescent="0.25">
      <c r="A55" s="116"/>
      <c r="F55" s="145"/>
    </row>
    <row r="56" spans="1:6" x14ac:dyDescent="0.25">
      <c r="A56" s="116"/>
      <c r="F56" s="145"/>
    </row>
    <row r="57" spans="1:6" x14ac:dyDescent="0.25">
      <c r="A57" s="116"/>
      <c r="F57" s="145"/>
    </row>
    <row r="58" spans="1:6" x14ac:dyDescent="0.25">
      <c r="A58" s="116"/>
      <c r="F58" s="145"/>
    </row>
    <row r="59" spans="1:6" x14ac:dyDescent="0.25">
      <c r="A59" s="116"/>
      <c r="F59" s="145"/>
    </row>
    <row r="60" spans="1:6" x14ac:dyDescent="0.25">
      <c r="A60" s="116"/>
      <c r="F60" s="145"/>
    </row>
    <row r="61" spans="1:6" x14ac:dyDescent="0.25">
      <c r="A61" s="116"/>
      <c r="F61" s="145"/>
    </row>
    <row r="62" spans="1:6" x14ac:dyDescent="0.25">
      <c r="A62" s="116"/>
      <c r="F62" s="145"/>
    </row>
    <row r="63" spans="1:6" x14ac:dyDescent="0.25">
      <c r="A63" s="116"/>
      <c r="F63" s="145"/>
    </row>
    <row r="64" spans="1:6" x14ac:dyDescent="0.25">
      <c r="A64" s="116"/>
      <c r="F64" s="145"/>
    </row>
    <row r="65" spans="1:6" x14ac:dyDescent="0.25">
      <c r="A65" s="116"/>
      <c r="F65" s="145"/>
    </row>
    <row r="66" spans="1:6" x14ac:dyDescent="0.25">
      <c r="A66" s="116"/>
      <c r="F66" s="145"/>
    </row>
    <row r="67" spans="1:6" x14ac:dyDescent="0.25">
      <c r="A67" s="116"/>
      <c r="F67" s="145"/>
    </row>
    <row r="68" spans="1:6" x14ac:dyDescent="0.25">
      <c r="A68" s="116"/>
      <c r="F68" s="145"/>
    </row>
    <row r="69" spans="1:6" x14ac:dyDescent="0.25">
      <c r="A69" s="116"/>
      <c r="F69" s="145"/>
    </row>
    <row r="70" spans="1:6" x14ac:dyDescent="0.25">
      <c r="A70" s="116"/>
      <c r="F70" s="145"/>
    </row>
    <row r="71" spans="1:6" x14ac:dyDescent="0.25">
      <c r="A71" s="116"/>
      <c r="F71" s="145"/>
    </row>
    <row r="72" spans="1:6" x14ac:dyDescent="0.25">
      <c r="A72" s="116"/>
      <c r="F72" s="145"/>
    </row>
    <row r="73" spans="1:6" x14ac:dyDescent="0.25">
      <c r="A73" s="116"/>
      <c r="F73" s="145"/>
    </row>
    <row r="74" spans="1:6" x14ac:dyDescent="0.25">
      <c r="A74" s="116"/>
      <c r="F74" s="145"/>
    </row>
    <row r="75" spans="1:6" x14ac:dyDescent="0.25">
      <c r="A75" s="116"/>
      <c r="F75" s="145"/>
    </row>
    <row r="76" spans="1:6" x14ac:dyDescent="0.25">
      <c r="A76" s="116"/>
      <c r="F76" s="145"/>
    </row>
    <row r="77" spans="1:6" x14ac:dyDescent="0.25">
      <c r="A77" s="116"/>
      <c r="F77" s="145"/>
    </row>
    <row r="78" spans="1:6" x14ac:dyDescent="0.25">
      <c r="A78" s="116"/>
      <c r="F78" s="145"/>
    </row>
    <row r="79" spans="1:6" x14ac:dyDescent="0.25">
      <c r="A79" s="116"/>
      <c r="F79" s="145"/>
    </row>
    <row r="80" spans="1:6" x14ac:dyDescent="0.25">
      <c r="A80" s="116"/>
      <c r="F80" s="145"/>
    </row>
    <row r="81" spans="1:6" x14ac:dyDescent="0.25">
      <c r="A81" s="116"/>
      <c r="F81" s="145"/>
    </row>
    <row r="82" spans="1:6" x14ac:dyDescent="0.25">
      <c r="A82" s="116"/>
      <c r="F82" s="145"/>
    </row>
    <row r="83" spans="1:6" x14ac:dyDescent="0.25">
      <c r="A83" s="116"/>
      <c r="F83" s="145"/>
    </row>
    <row r="84" spans="1:6" x14ac:dyDescent="0.25">
      <c r="A84" s="116"/>
      <c r="F84" s="145"/>
    </row>
    <row r="85" spans="1:6" x14ac:dyDescent="0.25">
      <c r="A85" s="116"/>
      <c r="F85" s="145"/>
    </row>
    <row r="86" spans="1:6" x14ac:dyDescent="0.25">
      <c r="A86" s="116"/>
      <c r="F86" s="145"/>
    </row>
    <row r="87" spans="1:6" x14ac:dyDescent="0.25">
      <c r="A87" s="116"/>
      <c r="F87" s="145"/>
    </row>
    <row r="88" spans="1:6" x14ac:dyDescent="0.25">
      <c r="A88" s="116"/>
      <c r="F88" s="145"/>
    </row>
    <row r="89" spans="1:6" x14ac:dyDescent="0.25">
      <c r="A89" s="116"/>
      <c r="F89" s="145"/>
    </row>
    <row r="90" spans="1:6" x14ac:dyDescent="0.25">
      <c r="A90" s="116"/>
      <c r="F90" s="145"/>
    </row>
    <row r="91" spans="1:6" x14ac:dyDescent="0.25">
      <c r="A91" s="116"/>
      <c r="F91" s="145"/>
    </row>
    <row r="92" spans="1:6" x14ac:dyDescent="0.25">
      <c r="A92" s="116"/>
      <c r="F92" s="145"/>
    </row>
    <row r="93" spans="1:6" x14ac:dyDescent="0.25">
      <c r="A93" s="116"/>
      <c r="F93" s="145"/>
    </row>
    <row r="94" spans="1:6" x14ac:dyDescent="0.25">
      <c r="A94" s="116"/>
      <c r="F94" s="145"/>
    </row>
    <row r="95" spans="1:6" x14ac:dyDescent="0.25">
      <c r="A95" s="116"/>
      <c r="F95" s="145"/>
    </row>
    <row r="96" spans="1:6" x14ac:dyDescent="0.25">
      <c r="A96" s="116"/>
      <c r="F96" s="145"/>
    </row>
    <row r="97" spans="1:6" x14ac:dyDescent="0.25">
      <c r="A97" s="116"/>
      <c r="F97" s="145"/>
    </row>
    <row r="98" spans="1:6" x14ac:dyDescent="0.25">
      <c r="A98" s="116"/>
      <c r="F98" s="145"/>
    </row>
    <row r="99" spans="1:6" x14ac:dyDescent="0.25">
      <c r="A99" s="116"/>
      <c r="F99" s="145"/>
    </row>
    <row r="100" spans="1:6" x14ac:dyDescent="0.25">
      <c r="A100" s="116"/>
      <c r="F100" s="145"/>
    </row>
    <row r="101" spans="1:6" x14ac:dyDescent="0.25">
      <c r="A101" s="116"/>
      <c r="F101" s="145"/>
    </row>
    <row r="102" spans="1:6" x14ac:dyDescent="0.25">
      <c r="A102" s="116"/>
      <c r="F102" s="145"/>
    </row>
    <row r="103" spans="1:6" x14ac:dyDescent="0.25">
      <c r="A103" s="116"/>
      <c r="F103" s="145"/>
    </row>
    <row r="104" spans="1:6" x14ac:dyDescent="0.25">
      <c r="A104" s="116"/>
      <c r="F104" s="145"/>
    </row>
    <row r="105" spans="1:6" x14ac:dyDescent="0.25">
      <c r="A105" s="116"/>
      <c r="F105" s="145"/>
    </row>
    <row r="106" spans="1:6" x14ac:dyDescent="0.25">
      <c r="A106" s="116"/>
      <c r="F106" s="145"/>
    </row>
    <row r="107" spans="1:6" x14ac:dyDescent="0.25">
      <c r="A107" s="116"/>
      <c r="F107" s="145"/>
    </row>
    <row r="108" spans="1:6" x14ac:dyDescent="0.25">
      <c r="A108" s="116"/>
      <c r="F108" s="145"/>
    </row>
    <row r="109" spans="1:6" x14ac:dyDescent="0.25">
      <c r="A109" s="116"/>
      <c r="F109" s="145"/>
    </row>
    <row r="110" spans="1:6" x14ac:dyDescent="0.25">
      <c r="A110" s="116"/>
      <c r="F110" s="145"/>
    </row>
    <row r="111" spans="1:6" x14ac:dyDescent="0.25">
      <c r="A111" s="116"/>
      <c r="F111" s="145"/>
    </row>
    <row r="112" spans="1:6" x14ac:dyDescent="0.25">
      <c r="A112" s="116"/>
      <c r="F112" s="145"/>
    </row>
    <row r="113" spans="1:6" x14ac:dyDescent="0.25">
      <c r="A113" s="116"/>
      <c r="F113" s="145"/>
    </row>
    <row r="114" spans="1:6" x14ac:dyDescent="0.25">
      <c r="A114" s="116"/>
      <c r="F114" s="145"/>
    </row>
    <row r="115" spans="1:6" x14ac:dyDescent="0.25">
      <c r="A115" s="116"/>
      <c r="F115" s="145"/>
    </row>
    <row r="116" spans="1:6" x14ac:dyDescent="0.25">
      <c r="A116" s="116"/>
      <c r="F116" s="145"/>
    </row>
    <row r="117" spans="1:6" x14ac:dyDescent="0.25">
      <c r="A117" s="116"/>
      <c r="F117" s="145"/>
    </row>
    <row r="118" spans="1:6" x14ac:dyDescent="0.25">
      <c r="A118" s="116"/>
      <c r="F118" s="145"/>
    </row>
    <row r="119" spans="1:6" x14ac:dyDescent="0.25">
      <c r="A119" s="116"/>
      <c r="F119" s="145"/>
    </row>
    <row r="120" spans="1:6" x14ac:dyDescent="0.25">
      <c r="A120" s="116"/>
      <c r="F120" s="145"/>
    </row>
    <row r="121" spans="1:6" x14ac:dyDescent="0.25">
      <c r="A121" s="142"/>
      <c r="B121" s="143"/>
      <c r="C121" s="143"/>
      <c r="D121" s="143"/>
      <c r="E121" s="143"/>
      <c r="F121" s="146"/>
    </row>
  </sheetData>
  <mergeCells count="3">
    <mergeCell ref="B2:E4"/>
    <mergeCell ref="B6:E6"/>
    <mergeCell ref="B7:E7"/>
  </mergeCells>
  <pageMargins left="0.511811024" right="0.511811024" top="0.78740157499999996" bottom="0.78740157499999996" header="0.31496062000000002" footer="0.31496062000000002"/>
  <pageSetup paperSize="9" scale="95" orientation="portrait" r:id="rId1"/>
  <colBreaks count="1" manualBreakCount="1">
    <brk id="5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A1:IW43"/>
  <sheetViews>
    <sheetView view="pageBreakPreview" zoomScaleNormal="100" zoomScaleSheetLayoutView="100" workbookViewId="0">
      <selection activeCell="Q34" sqref="Q34"/>
    </sheetView>
  </sheetViews>
  <sheetFormatPr defaultRowHeight="15" x14ac:dyDescent="0.25"/>
  <cols>
    <col min="1" max="1" width="2.5703125" style="13"/>
    <col min="2" max="2" width="3.85546875" style="13"/>
    <col min="3" max="3" width="15.85546875" style="13"/>
    <col min="4" max="4" width="20.85546875" style="13"/>
    <col min="5" max="5" width="1.140625" style="13" customWidth="1"/>
    <col min="6" max="6" width="7.28515625" style="13" hidden="1" customWidth="1"/>
    <col min="7" max="7" width="13.5703125" style="13"/>
    <col min="8" max="8" width="12.5703125" style="13" customWidth="1"/>
    <col min="9" max="9" width="11.140625" style="13" customWidth="1"/>
    <col min="10" max="257" width="11.5703125" style="13"/>
  </cols>
  <sheetData>
    <row r="1" spans="2:10" ht="6" customHeight="1" thickBot="1" x14ac:dyDescent="0.3"/>
    <row r="2" spans="2:10" ht="15" customHeight="1" x14ac:dyDescent="0.25">
      <c r="B2" s="314" t="s">
        <v>188</v>
      </c>
      <c r="C2" s="315"/>
      <c r="D2" s="315"/>
      <c r="E2" s="315"/>
      <c r="F2" s="315"/>
      <c r="G2" s="315"/>
      <c r="H2" s="315"/>
      <c r="I2" s="315"/>
      <c r="J2" s="316"/>
    </row>
    <row r="3" spans="2:10" ht="15" customHeight="1" thickBot="1" x14ac:dyDescent="0.3">
      <c r="B3" s="317"/>
      <c r="C3" s="318"/>
      <c r="D3" s="318"/>
      <c r="E3" s="318"/>
      <c r="F3" s="318"/>
      <c r="G3" s="318"/>
      <c r="H3" s="318"/>
      <c r="I3" s="318"/>
      <c r="J3" s="319"/>
    </row>
    <row r="4" spans="2:10" ht="15" customHeight="1" thickBot="1" x14ac:dyDescent="0.3">
      <c r="B4" s="320" t="s">
        <v>174</v>
      </c>
      <c r="C4" s="321"/>
      <c r="D4" s="321"/>
      <c r="E4" s="321"/>
      <c r="F4" s="321"/>
      <c r="G4" s="321"/>
      <c r="H4" s="321"/>
      <c r="I4" s="321"/>
      <c r="J4" s="322"/>
    </row>
    <row r="5" spans="2:10" ht="15" customHeight="1" x14ac:dyDescent="0.25">
      <c r="B5" s="323" t="s">
        <v>178</v>
      </c>
      <c r="C5" s="324"/>
      <c r="D5" s="324"/>
      <c r="E5" s="324"/>
      <c r="F5" s="325"/>
      <c r="G5" s="312" t="s">
        <v>189</v>
      </c>
      <c r="H5" s="329"/>
      <c r="I5" s="312" t="s">
        <v>147</v>
      </c>
      <c r="J5" s="313"/>
    </row>
    <row r="6" spans="2:10" ht="15" customHeight="1" x14ac:dyDescent="0.25">
      <c r="B6" s="326"/>
      <c r="C6" s="327"/>
      <c r="D6" s="327"/>
      <c r="E6" s="327"/>
      <c r="F6" s="328"/>
      <c r="G6" s="156" t="s">
        <v>194</v>
      </c>
      <c r="H6" s="156" t="s">
        <v>195</v>
      </c>
      <c r="I6" s="156" t="s">
        <v>194</v>
      </c>
      <c r="J6" s="156" t="s">
        <v>195</v>
      </c>
    </row>
    <row r="7" spans="2:10" ht="15" customHeight="1" x14ac:dyDescent="0.25">
      <c r="B7" s="14" t="s">
        <v>59</v>
      </c>
      <c r="C7" s="333" t="s">
        <v>37</v>
      </c>
      <c r="D7" s="333"/>
      <c r="E7" s="333"/>
      <c r="F7" s="333"/>
      <c r="G7" s="237">
        <v>0</v>
      </c>
      <c r="H7" s="238">
        <v>0</v>
      </c>
      <c r="I7" s="237">
        <v>0.2</v>
      </c>
      <c r="J7" s="239">
        <v>0.2</v>
      </c>
    </row>
    <row r="8" spans="2:10" ht="15" customHeight="1" x14ac:dyDescent="0.25">
      <c r="B8" s="14" t="s">
        <v>36</v>
      </c>
      <c r="C8" s="333" t="s">
        <v>105</v>
      </c>
      <c r="D8" s="333"/>
      <c r="E8" s="333"/>
      <c r="F8" s="333"/>
      <c r="G8" s="237">
        <v>1.4999999999999999E-2</v>
      </c>
      <c r="H8" s="237">
        <v>1.4999999999999999E-2</v>
      </c>
      <c r="I8" s="237">
        <v>1.4999999999999999E-2</v>
      </c>
      <c r="J8" s="239">
        <v>1.4999999999999999E-2</v>
      </c>
    </row>
    <row r="9" spans="2:10" ht="15" customHeight="1" x14ac:dyDescent="0.25">
      <c r="B9" s="14" t="s">
        <v>38</v>
      </c>
      <c r="C9" s="333" t="s">
        <v>106</v>
      </c>
      <c r="D9" s="333"/>
      <c r="E9" s="333"/>
      <c r="F9" s="333"/>
      <c r="G9" s="237">
        <v>0.01</v>
      </c>
      <c r="H9" s="237">
        <v>0.01</v>
      </c>
      <c r="I9" s="237">
        <v>0.01</v>
      </c>
      <c r="J9" s="239">
        <v>0.01</v>
      </c>
    </row>
    <row r="10" spans="2:10" ht="15" customHeight="1" x14ac:dyDescent="0.25">
      <c r="B10" s="14" t="s">
        <v>40</v>
      </c>
      <c r="C10" s="333" t="s">
        <v>107</v>
      </c>
      <c r="D10" s="333"/>
      <c r="E10" s="333"/>
      <c r="F10" s="333"/>
      <c r="G10" s="237">
        <v>2E-3</v>
      </c>
      <c r="H10" s="237">
        <v>2E-3</v>
      </c>
      <c r="I10" s="237">
        <v>2E-3</v>
      </c>
      <c r="J10" s="239">
        <v>2E-3</v>
      </c>
    </row>
    <row r="11" spans="2:10" ht="15" customHeight="1" x14ac:dyDescent="0.25">
      <c r="B11" s="14" t="s">
        <v>41</v>
      </c>
      <c r="C11" s="333" t="s">
        <v>108</v>
      </c>
      <c r="D11" s="333"/>
      <c r="E11" s="333"/>
      <c r="F11" s="333"/>
      <c r="G11" s="237">
        <v>6.0000000000000001E-3</v>
      </c>
      <c r="H11" s="237">
        <v>6.0000000000000001E-3</v>
      </c>
      <c r="I11" s="237">
        <v>6.0000000000000001E-3</v>
      </c>
      <c r="J11" s="239">
        <v>6.0000000000000001E-3</v>
      </c>
    </row>
    <row r="12" spans="2:10" ht="15" customHeight="1" x14ac:dyDescent="0.25">
      <c r="B12" s="14" t="s">
        <v>43</v>
      </c>
      <c r="C12" s="333" t="s">
        <v>42</v>
      </c>
      <c r="D12" s="333"/>
      <c r="E12" s="333"/>
      <c r="F12" s="333"/>
      <c r="G12" s="237">
        <v>2.5000000000000001E-2</v>
      </c>
      <c r="H12" s="237">
        <v>2.5000000000000001E-2</v>
      </c>
      <c r="I12" s="237">
        <v>2.5000000000000001E-2</v>
      </c>
      <c r="J12" s="239">
        <v>2.5000000000000001E-2</v>
      </c>
    </row>
    <row r="13" spans="2:10" ht="15" customHeight="1" x14ac:dyDescent="0.25">
      <c r="B13" s="14" t="s">
        <v>44</v>
      </c>
      <c r="C13" s="333" t="s">
        <v>104</v>
      </c>
      <c r="D13" s="333"/>
      <c r="E13" s="333"/>
      <c r="F13" s="333"/>
      <c r="G13" s="237">
        <v>0.03</v>
      </c>
      <c r="H13" s="237">
        <v>0.03</v>
      </c>
      <c r="I13" s="237">
        <v>0.03</v>
      </c>
      <c r="J13" s="239">
        <v>0.03</v>
      </c>
    </row>
    <row r="14" spans="2:10" ht="15" customHeight="1" x14ac:dyDescent="0.25">
      <c r="B14" s="14" t="s">
        <v>45</v>
      </c>
      <c r="C14" s="333" t="s">
        <v>39</v>
      </c>
      <c r="D14" s="333"/>
      <c r="E14" s="333"/>
      <c r="F14" s="333"/>
      <c r="G14" s="240">
        <v>0.08</v>
      </c>
      <c r="H14" s="240">
        <v>0.08</v>
      </c>
      <c r="I14" s="240">
        <v>0.08</v>
      </c>
      <c r="J14" s="241">
        <v>0.08</v>
      </c>
    </row>
    <row r="15" spans="2:10" ht="15" customHeight="1" x14ac:dyDescent="0.25">
      <c r="B15" s="14" t="s">
        <v>46</v>
      </c>
      <c r="C15" s="335" t="s">
        <v>109</v>
      </c>
      <c r="D15" s="336"/>
      <c r="E15" s="336"/>
      <c r="F15" s="337"/>
      <c r="G15" s="240">
        <v>0</v>
      </c>
      <c r="H15" s="240">
        <v>0</v>
      </c>
      <c r="I15" s="240">
        <v>0</v>
      </c>
      <c r="J15" s="241">
        <v>0</v>
      </c>
    </row>
    <row r="16" spans="2:10" ht="15" customHeight="1" x14ac:dyDescent="0.25">
      <c r="B16" s="334" t="s">
        <v>47</v>
      </c>
      <c r="C16" s="334"/>
      <c r="D16" s="334"/>
      <c r="E16" s="334"/>
      <c r="F16" s="334"/>
      <c r="G16" s="242">
        <f>ROUND(SUM(G7:G15),4)</f>
        <v>0.16800000000000001</v>
      </c>
      <c r="H16" s="242">
        <f>ROUND(SUM(H7:H15),4)</f>
        <v>0.16800000000000001</v>
      </c>
      <c r="I16" s="242">
        <f>ROUND(SUM(I7:I15),4)</f>
        <v>0.36799999999999999</v>
      </c>
      <c r="J16" s="243">
        <f>ROUND(SUM(J7:J15),4)</f>
        <v>0.36799999999999999</v>
      </c>
    </row>
    <row r="17" spans="2:10" ht="20.100000000000001" customHeight="1" x14ac:dyDescent="0.25">
      <c r="B17" s="330" t="s">
        <v>110</v>
      </c>
      <c r="C17" s="331"/>
      <c r="D17" s="331"/>
      <c r="E17" s="331"/>
      <c r="F17" s="331"/>
      <c r="G17" s="331"/>
      <c r="H17" s="331"/>
      <c r="I17" s="331"/>
      <c r="J17" s="332"/>
    </row>
    <row r="18" spans="2:10" ht="15" customHeight="1" x14ac:dyDescent="0.25">
      <c r="B18" s="14" t="s">
        <v>48</v>
      </c>
      <c r="C18" s="333" t="s">
        <v>111</v>
      </c>
      <c r="D18" s="333"/>
      <c r="E18" s="333"/>
      <c r="F18" s="333"/>
      <c r="G18" s="240">
        <v>0.18060000000000001</v>
      </c>
      <c r="H18" s="237">
        <f>-H19</f>
        <v>0</v>
      </c>
      <c r="I18" s="240">
        <v>0.18060000000000001</v>
      </c>
      <c r="J18" s="239">
        <f>-J19</f>
        <v>0</v>
      </c>
    </row>
    <row r="19" spans="2:10" ht="15" customHeight="1" x14ac:dyDescent="0.25">
      <c r="B19" s="14" t="s">
        <v>60</v>
      </c>
      <c r="C19" s="335" t="s">
        <v>120</v>
      </c>
      <c r="D19" s="336"/>
      <c r="E19" s="336"/>
      <c r="F19" s="337"/>
      <c r="G19" s="240">
        <v>4.3299999999999998E-2</v>
      </c>
      <c r="H19" s="237">
        <v>0</v>
      </c>
      <c r="I19" s="240">
        <v>4.3299999999999998E-2</v>
      </c>
      <c r="J19" s="239">
        <v>0</v>
      </c>
    </row>
    <row r="20" spans="2:10" ht="15" customHeight="1" x14ac:dyDescent="0.25">
      <c r="B20" s="14" t="s">
        <v>112</v>
      </c>
      <c r="C20" s="335" t="s">
        <v>127</v>
      </c>
      <c r="D20" s="336"/>
      <c r="E20" s="336"/>
      <c r="F20" s="337"/>
      <c r="G20" s="240">
        <v>9.2999999999999992E-3</v>
      </c>
      <c r="H20" s="237">
        <v>7.1000000000000004E-3</v>
      </c>
      <c r="I20" s="240">
        <v>9.2999999999999992E-3</v>
      </c>
      <c r="J20" s="239">
        <v>7.1000000000000004E-3</v>
      </c>
    </row>
    <row r="21" spans="2:10" ht="15" customHeight="1" x14ac:dyDescent="0.25">
      <c r="B21" s="14" t="s">
        <v>113</v>
      </c>
      <c r="C21" s="335" t="s">
        <v>49</v>
      </c>
      <c r="D21" s="336"/>
      <c r="E21" s="336"/>
      <c r="F21" s="337"/>
      <c r="G21" s="240">
        <v>0.1086</v>
      </c>
      <c r="H21" s="237">
        <v>8.3299999999999999E-2</v>
      </c>
      <c r="I21" s="240">
        <v>0.1086</v>
      </c>
      <c r="J21" s="239">
        <v>8.3299999999999999E-2</v>
      </c>
    </row>
    <row r="22" spans="2:10" ht="15" customHeight="1" x14ac:dyDescent="0.25">
      <c r="B22" s="14" t="s">
        <v>114</v>
      </c>
      <c r="C22" s="335" t="s">
        <v>121</v>
      </c>
      <c r="D22" s="336"/>
      <c r="E22" s="336"/>
      <c r="F22" s="337"/>
      <c r="G22" s="240">
        <v>6.9999999999999999E-4</v>
      </c>
      <c r="H22" s="237">
        <v>5.9999999999999995E-4</v>
      </c>
      <c r="I22" s="240">
        <v>6.9999999999999999E-4</v>
      </c>
      <c r="J22" s="239">
        <v>5.9999999999999995E-4</v>
      </c>
    </row>
    <row r="23" spans="2:10" ht="15" customHeight="1" x14ac:dyDescent="0.25">
      <c r="B23" s="14" t="s">
        <v>115</v>
      </c>
      <c r="C23" s="335" t="s">
        <v>122</v>
      </c>
      <c r="D23" s="336"/>
      <c r="E23" s="336"/>
      <c r="F23" s="337"/>
      <c r="G23" s="240">
        <v>7.1999999999999998E-3</v>
      </c>
      <c r="H23" s="237">
        <v>5.5999999999999999E-3</v>
      </c>
      <c r="I23" s="240">
        <v>7.1999999999999998E-3</v>
      </c>
      <c r="J23" s="239">
        <v>5.5999999999999999E-3</v>
      </c>
    </row>
    <row r="24" spans="2:10" ht="15" customHeight="1" x14ac:dyDescent="0.25">
      <c r="B24" s="14" t="s">
        <v>116</v>
      </c>
      <c r="C24" s="335" t="s">
        <v>123</v>
      </c>
      <c r="D24" s="336"/>
      <c r="E24" s="336"/>
      <c r="F24" s="337"/>
      <c r="G24" s="240">
        <v>2.18E-2</v>
      </c>
      <c r="H24" s="237">
        <v>0</v>
      </c>
      <c r="I24" s="240">
        <v>2.18E-2</v>
      </c>
      <c r="J24" s="239">
        <v>0</v>
      </c>
    </row>
    <row r="25" spans="2:10" ht="15" customHeight="1" x14ac:dyDescent="0.25">
      <c r="B25" s="14" t="s">
        <v>117</v>
      </c>
      <c r="C25" s="335" t="s">
        <v>124</v>
      </c>
      <c r="D25" s="336"/>
      <c r="E25" s="336"/>
      <c r="F25" s="337"/>
      <c r="G25" s="240">
        <v>1.1000000000000001E-3</v>
      </c>
      <c r="H25" s="237">
        <v>8.9999999999999998E-4</v>
      </c>
      <c r="I25" s="240">
        <v>1.1000000000000001E-3</v>
      </c>
      <c r="J25" s="239">
        <v>8.9999999999999998E-4</v>
      </c>
    </row>
    <row r="26" spans="2:10" ht="15" customHeight="1" x14ac:dyDescent="0.25">
      <c r="B26" s="14" t="s">
        <v>118</v>
      </c>
      <c r="C26" s="335" t="s">
        <v>125</v>
      </c>
      <c r="D26" s="336"/>
      <c r="E26" s="336"/>
      <c r="F26" s="337"/>
      <c r="G26" s="240">
        <v>7.6899999999999996E-2</v>
      </c>
      <c r="H26" s="237">
        <v>5.8999999999999997E-2</v>
      </c>
      <c r="I26" s="240">
        <v>7.6899999999999996E-2</v>
      </c>
      <c r="J26" s="239">
        <v>5.8999999999999997E-2</v>
      </c>
    </row>
    <row r="27" spans="2:10" ht="15" customHeight="1" x14ac:dyDescent="0.25">
      <c r="B27" s="14" t="s">
        <v>119</v>
      </c>
      <c r="C27" s="335" t="s">
        <v>126</v>
      </c>
      <c r="D27" s="336"/>
      <c r="E27" s="336"/>
      <c r="F27" s="337"/>
      <c r="G27" s="240">
        <v>2.9999999999999997E-4</v>
      </c>
      <c r="H27" s="237">
        <v>2.0000000000000001E-4</v>
      </c>
      <c r="I27" s="240">
        <v>2.9999999999999997E-4</v>
      </c>
      <c r="J27" s="239">
        <v>2.0000000000000001E-4</v>
      </c>
    </row>
    <row r="28" spans="2:10" ht="15" customHeight="1" x14ac:dyDescent="0.25">
      <c r="B28" s="334" t="s">
        <v>50</v>
      </c>
      <c r="C28" s="334"/>
      <c r="D28" s="334"/>
      <c r="E28" s="334"/>
      <c r="F28" s="334"/>
      <c r="G28" s="242">
        <f t="shared" ref="G28:I28" si="0">ROUND(SUM(G18:G27),4)</f>
        <v>0.44979999999999998</v>
      </c>
      <c r="H28" s="242">
        <f t="shared" si="0"/>
        <v>0.15670000000000001</v>
      </c>
      <c r="I28" s="242">
        <f t="shared" si="0"/>
        <v>0.44979999999999998</v>
      </c>
      <c r="J28" s="243">
        <f>ROUND(SUM(J18:J27),4)</f>
        <v>0.15670000000000001</v>
      </c>
    </row>
    <row r="29" spans="2:10" ht="20.100000000000001" customHeight="1" x14ac:dyDescent="0.25">
      <c r="B29" s="330" t="s">
        <v>179</v>
      </c>
      <c r="C29" s="331"/>
      <c r="D29" s="331"/>
      <c r="E29" s="331"/>
      <c r="F29" s="331"/>
      <c r="G29" s="331"/>
      <c r="H29" s="331"/>
      <c r="I29" s="331"/>
      <c r="J29" s="332"/>
    </row>
    <row r="30" spans="2:10" ht="15" customHeight="1" x14ac:dyDescent="0.25">
      <c r="B30" s="87" t="s">
        <v>51</v>
      </c>
      <c r="C30" s="338" t="s">
        <v>175</v>
      </c>
      <c r="D30" s="338"/>
      <c r="E30" s="338"/>
      <c r="F30" s="338"/>
      <c r="G30" s="240">
        <v>4.8300000000000003E-2</v>
      </c>
      <c r="H30" s="237">
        <v>3.7100000000000001E-2</v>
      </c>
      <c r="I30" s="240">
        <v>4.8300000000000003E-2</v>
      </c>
      <c r="J30" s="239">
        <v>3.7100000000000001E-2</v>
      </c>
    </row>
    <row r="31" spans="2:10" ht="15" customHeight="1" x14ac:dyDescent="0.25">
      <c r="B31" s="87" t="s">
        <v>52</v>
      </c>
      <c r="C31" s="338" t="s">
        <v>128</v>
      </c>
      <c r="D31" s="338"/>
      <c r="E31" s="338"/>
      <c r="F31" s="338"/>
      <c r="G31" s="240">
        <v>1.1000000000000001E-3</v>
      </c>
      <c r="H31" s="237">
        <v>8.9999999999999998E-4</v>
      </c>
      <c r="I31" s="240">
        <v>1.1000000000000001E-3</v>
      </c>
      <c r="J31" s="239">
        <v>8.9999999999999998E-4</v>
      </c>
    </row>
    <row r="32" spans="2:10" ht="15" customHeight="1" x14ac:dyDescent="0.25">
      <c r="B32" s="87" t="s">
        <v>53</v>
      </c>
      <c r="C32" s="338" t="s">
        <v>129</v>
      </c>
      <c r="D32" s="338"/>
      <c r="E32" s="338"/>
      <c r="F32" s="338"/>
      <c r="G32" s="240">
        <v>5.96E-2</v>
      </c>
      <c r="H32" s="237">
        <v>4.58E-2</v>
      </c>
      <c r="I32" s="240">
        <v>5.96E-2</v>
      </c>
      <c r="J32" s="239">
        <v>4.58E-2</v>
      </c>
    </row>
    <row r="33" spans="2:10" ht="15" customHeight="1" x14ac:dyDescent="0.25">
      <c r="B33" s="88" t="s">
        <v>130</v>
      </c>
      <c r="C33" s="333" t="s">
        <v>133</v>
      </c>
      <c r="D33" s="333"/>
      <c r="E33" s="333"/>
      <c r="F33" s="333"/>
      <c r="G33" s="240">
        <v>4.9599999999999998E-2</v>
      </c>
      <c r="H33" s="237">
        <v>3.8100000000000002E-2</v>
      </c>
      <c r="I33" s="240">
        <v>4.9599999999999998E-2</v>
      </c>
      <c r="J33" s="239">
        <v>3.8100000000000002E-2</v>
      </c>
    </row>
    <row r="34" spans="2:10" ht="15" customHeight="1" x14ac:dyDescent="0.25">
      <c r="B34" s="14" t="s">
        <v>131</v>
      </c>
      <c r="C34" s="338" t="s">
        <v>132</v>
      </c>
      <c r="D34" s="338"/>
      <c r="E34" s="338"/>
      <c r="F34" s="338"/>
      <c r="G34" s="240">
        <v>4.1000000000000003E-3</v>
      </c>
      <c r="H34" s="237">
        <v>3.0999999999999999E-3</v>
      </c>
      <c r="I34" s="240">
        <v>4.1000000000000003E-3</v>
      </c>
      <c r="J34" s="239">
        <v>3.0999999999999999E-3</v>
      </c>
    </row>
    <row r="35" spans="2:10" ht="15" customHeight="1" x14ac:dyDescent="0.25">
      <c r="B35" s="339" t="s">
        <v>54</v>
      </c>
      <c r="C35" s="334"/>
      <c r="D35" s="334"/>
      <c r="E35" s="334"/>
      <c r="F35" s="334"/>
      <c r="G35" s="242">
        <f t="shared" ref="G35:I35" si="1">ROUND(SUM(G30:G34),4)</f>
        <v>0.16270000000000001</v>
      </c>
      <c r="H35" s="242">
        <f t="shared" si="1"/>
        <v>0.125</v>
      </c>
      <c r="I35" s="242">
        <f t="shared" si="1"/>
        <v>0.16270000000000001</v>
      </c>
      <c r="J35" s="243">
        <f>ROUND(SUM(J30:J34),4)</f>
        <v>0.125</v>
      </c>
    </row>
    <row r="36" spans="2:10" ht="20.100000000000001" customHeight="1" x14ac:dyDescent="0.25">
      <c r="B36" s="330" t="s">
        <v>180</v>
      </c>
      <c r="C36" s="331"/>
      <c r="D36" s="331"/>
      <c r="E36" s="331"/>
      <c r="F36" s="331"/>
      <c r="G36" s="331"/>
      <c r="H36" s="331"/>
      <c r="I36" s="331"/>
      <c r="J36" s="332"/>
    </row>
    <row r="37" spans="2:10" ht="15" customHeight="1" x14ac:dyDescent="0.25">
      <c r="B37" s="14" t="s">
        <v>55</v>
      </c>
      <c r="C37" s="333" t="s">
        <v>181</v>
      </c>
      <c r="D37" s="333"/>
      <c r="E37" s="333"/>
      <c r="F37" s="333"/>
      <c r="G37" s="237">
        <v>7.5600000000000001E-2</v>
      </c>
      <c r="H37" s="238">
        <v>2.63E-2</v>
      </c>
      <c r="I37" s="240">
        <v>0.16550000000000001</v>
      </c>
      <c r="J37" s="239">
        <v>5.7700000000000001E-2</v>
      </c>
    </row>
    <row r="38" spans="2:10" ht="47.25" customHeight="1" x14ac:dyDescent="0.25">
      <c r="B38" s="14" t="s">
        <v>56</v>
      </c>
      <c r="C38" s="340" t="s">
        <v>182</v>
      </c>
      <c r="D38" s="340"/>
      <c r="E38" s="340"/>
      <c r="F38" s="340"/>
      <c r="G38" s="244">
        <v>4.0000000000000001E-3</v>
      </c>
      <c r="H38" s="245">
        <v>3.0999999999999999E-3</v>
      </c>
      <c r="I38" s="240">
        <v>4.3E-3</v>
      </c>
      <c r="J38" s="246">
        <v>3.3E-3</v>
      </c>
    </row>
    <row r="39" spans="2:10" ht="15" customHeight="1" x14ac:dyDescent="0.25">
      <c r="B39" s="334" t="s">
        <v>57</v>
      </c>
      <c r="C39" s="334"/>
      <c r="D39" s="334"/>
      <c r="E39" s="334"/>
      <c r="F39" s="334"/>
      <c r="G39" s="242">
        <f t="shared" ref="G39:I39" si="2">ROUND(SUM(G37:G38),4)</f>
        <v>7.9600000000000004E-2</v>
      </c>
      <c r="H39" s="242">
        <f t="shared" si="2"/>
        <v>2.9399999999999999E-2</v>
      </c>
      <c r="I39" s="242">
        <f t="shared" si="2"/>
        <v>0.16980000000000001</v>
      </c>
      <c r="J39" s="243">
        <f>ROUND(SUM(J37:J38),4)</f>
        <v>6.0999999999999999E-2</v>
      </c>
    </row>
    <row r="40" spans="2:10" ht="20.100000000000001" customHeight="1" x14ac:dyDescent="0.25">
      <c r="B40" s="342"/>
      <c r="C40" s="343"/>
      <c r="D40" s="343"/>
      <c r="E40" s="343"/>
      <c r="F40" s="343"/>
      <c r="G40" s="343"/>
      <c r="H40" s="343"/>
      <c r="I40" s="343"/>
      <c r="J40" s="344"/>
    </row>
    <row r="41" spans="2:10" ht="20.100000000000001" customHeight="1" x14ac:dyDescent="0.25">
      <c r="B41" s="334" t="s">
        <v>58</v>
      </c>
      <c r="C41" s="341"/>
      <c r="D41" s="341"/>
      <c r="E41" s="341"/>
      <c r="F41" s="341"/>
      <c r="G41" s="247">
        <f t="shared" ref="G41:I41" si="3">ROUND(G16+G28+G35+G39,4)</f>
        <v>0.86009999999999998</v>
      </c>
      <c r="H41" s="247">
        <f t="shared" si="3"/>
        <v>0.47910000000000003</v>
      </c>
      <c r="I41" s="247">
        <f t="shared" si="3"/>
        <v>1.1503000000000001</v>
      </c>
      <c r="J41" s="248">
        <f>ROUND(J16+J28+J35+J39,4)</f>
        <v>0.7107</v>
      </c>
    </row>
    <row r="42" spans="2:10" ht="17.25" customHeight="1" thickBot="1" x14ac:dyDescent="0.3">
      <c r="B42" s="345" t="s">
        <v>190</v>
      </c>
      <c r="C42" s="346"/>
      <c r="D42" s="346"/>
      <c r="E42" s="346"/>
      <c r="F42" s="346"/>
      <c r="G42" s="346"/>
      <c r="H42" s="346"/>
      <c r="I42" s="346"/>
      <c r="J42" s="347"/>
    </row>
    <row r="43" spans="2:10" ht="8.25" customHeight="1" x14ac:dyDescent="0.25"/>
  </sheetData>
  <mergeCells count="41">
    <mergeCell ref="C38:F38"/>
    <mergeCell ref="B39:F39"/>
    <mergeCell ref="B41:F41"/>
    <mergeCell ref="B40:J40"/>
    <mergeCell ref="B42:J42"/>
    <mergeCell ref="C32:F32"/>
    <mergeCell ref="C34:F34"/>
    <mergeCell ref="B35:F35"/>
    <mergeCell ref="C33:F33"/>
    <mergeCell ref="C37:F37"/>
    <mergeCell ref="C24:F24"/>
    <mergeCell ref="C25:F25"/>
    <mergeCell ref="C26:F26"/>
    <mergeCell ref="C27:F27"/>
    <mergeCell ref="C30:F30"/>
    <mergeCell ref="C19:F19"/>
    <mergeCell ref="C20:F20"/>
    <mergeCell ref="C21:F21"/>
    <mergeCell ref="C22:F22"/>
    <mergeCell ref="C23:F23"/>
    <mergeCell ref="B17:J17"/>
    <mergeCell ref="B29:J29"/>
    <mergeCell ref="B36:J36"/>
    <mergeCell ref="C7:F7"/>
    <mergeCell ref="C8:F8"/>
    <mergeCell ref="C9:F9"/>
    <mergeCell ref="C10:F10"/>
    <mergeCell ref="C11:F11"/>
    <mergeCell ref="C12:F12"/>
    <mergeCell ref="C13:F13"/>
    <mergeCell ref="C14:F14"/>
    <mergeCell ref="B16:F16"/>
    <mergeCell ref="C15:F15"/>
    <mergeCell ref="C18:F18"/>
    <mergeCell ref="B28:F28"/>
    <mergeCell ref="C31:F31"/>
    <mergeCell ref="I5:J5"/>
    <mergeCell ref="B2:J3"/>
    <mergeCell ref="B4:J4"/>
    <mergeCell ref="B5:F6"/>
    <mergeCell ref="G5:H5"/>
  </mergeCells>
  <printOptions horizontalCentered="1"/>
  <pageMargins left="0.78749999999999998" right="0.59027777777777801" top="0.78749999999999998" bottom="0.59027777777777801" header="0.51180555555555496" footer="0.51180555555555496"/>
  <pageSetup paperSize="9" scale="8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16</vt:i4>
      </vt:variant>
    </vt:vector>
  </HeadingPairs>
  <TitlesOfParts>
    <vt:vector size="24" baseType="lpstr">
      <vt:lpstr>ORÇAMENTO</vt:lpstr>
      <vt:lpstr>PO-I</vt:lpstr>
      <vt:lpstr>COMPOSIÇÕES UNITARIAS</vt:lpstr>
      <vt:lpstr>Composição Reconstituição</vt:lpstr>
      <vt:lpstr>Montagem dos registros</vt:lpstr>
      <vt:lpstr>Elaboração Plantas</vt:lpstr>
      <vt:lpstr>BDI</vt:lpstr>
      <vt:lpstr>Enc Sociais</vt:lpstr>
      <vt:lpstr>BDI!Area_de_impressao</vt:lpstr>
      <vt:lpstr>'Composição Reconstituição'!Area_de_impressao</vt:lpstr>
      <vt:lpstr>'COMPOSIÇÕES UNITARIAS'!Area_de_impressao</vt:lpstr>
      <vt:lpstr>'Elaboração Plantas'!Area_de_impressao</vt:lpstr>
      <vt:lpstr>'Enc Sociais'!Area_de_impressao</vt:lpstr>
      <vt:lpstr>'Montagem dos registros'!Area_de_impressao</vt:lpstr>
      <vt:lpstr>ORÇAMENTO!Area_de_impressao</vt:lpstr>
      <vt:lpstr>'PO-I'!Area_de_impressao</vt:lpstr>
      <vt:lpstr>'Composição Reconstituição'!Print_Area_1</vt:lpstr>
      <vt:lpstr>'Elaboração Plantas'!Print_Area_1</vt:lpstr>
      <vt:lpstr>'Montagem dos registros'!Print_Area_1</vt:lpstr>
      <vt:lpstr>Print_Area_2</vt:lpstr>
      <vt:lpstr>Print_Area_3</vt:lpstr>
      <vt:lpstr>Print_Area_4</vt:lpstr>
      <vt:lpstr>Print_Area_5</vt:lpstr>
      <vt:lpstr>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 Engenheiros</dc:creator>
  <cp:lastModifiedBy>Victor Miguel Oliveira Martin</cp:lastModifiedBy>
  <cp:revision>0</cp:revision>
  <cp:lastPrinted>2019-10-21T15:28:09Z</cp:lastPrinted>
  <dcterms:created xsi:type="dcterms:W3CDTF">2011-11-29T19:20:57Z</dcterms:created>
  <dcterms:modified xsi:type="dcterms:W3CDTF">2019-10-21T15:31:20Z</dcterms:modified>
</cp:coreProperties>
</file>