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srv042sr\2ª_grd\LICITAÇÕES 2018\AQUISIÇÃO DE VEÍCULOS\CD\"/>
    </mc:Choice>
  </mc:AlternateContent>
  <bookViews>
    <workbookView xWindow="30" yWindow="30" windowWidth="17100" windowHeight="12810"/>
  </bookViews>
  <sheets>
    <sheet name="Resumo" sheetId="14" r:id="rId1"/>
    <sheet name="Cotação" sheetId="15" r:id="rId2"/>
  </sheets>
  <definedNames>
    <definedName name="Caminhão">#REF!</definedName>
    <definedName name="d">#REF!</definedName>
    <definedName name="Estradas">#REF!</definedName>
    <definedName name="Excel_BuiltIn__FilterDatabase_2">#REF!</definedName>
    <definedName name="Excel_BuiltIn__FilterDatabase_2_1">#REF!</definedName>
    <definedName name="Excel_BuiltIn__FilterDatabase_2_1_1">#REF!</definedName>
    <definedName name="Excel_BuiltIn__FilterDatabase_3">#REF!</definedName>
    <definedName name="Excel_BuiltIn_Print_Area_2">#REF!</definedName>
    <definedName name="Excel_BuiltIn_Print_Titles_2">#REF!</definedName>
    <definedName name="Excel_BuiltIn_Print_Titles_2_1">#REF!</definedName>
    <definedName name="gr">#REF!</definedName>
    <definedName name="Retro">#REF!</definedName>
    <definedName name="_xlnm.Print_Titles" localSheetId="0">Resumo!$7:$9</definedName>
  </definedNames>
  <calcPr calcId="152511"/>
</workbook>
</file>

<file path=xl/calcChain.xml><?xml version="1.0" encoding="utf-8"?>
<calcChain xmlns="http://schemas.openxmlformats.org/spreadsheetml/2006/main">
  <c r="G11" i="14" l="1"/>
  <c r="H11" i="14"/>
  <c r="G10" i="14" l="1"/>
  <c r="H10" i="14" s="1"/>
  <c r="G13" i="14" l="1"/>
  <c r="H13" i="14" s="1"/>
  <c r="G12" i="14"/>
  <c r="H12" i="14" s="1"/>
  <c r="H14" i="14" l="1"/>
  <c r="E5" i="15"/>
  <c r="E6" i="15"/>
  <c r="E4" i="15" l="1"/>
  <c r="H18" i="14" l="1"/>
  <c r="H17" i="14"/>
  <c r="H19" i="14" l="1"/>
  <c r="H22" i="14" l="1"/>
</calcChain>
</file>

<file path=xl/sharedStrings.xml><?xml version="1.0" encoding="utf-8"?>
<sst xmlns="http://schemas.openxmlformats.org/spreadsheetml/2006/main" count="42" uniqueCount="35">
  <si>
    <t xml:space="preserve">PLANILHA ORÇAMENTÁRIA - ANEXO I </t>
  </si>
  <si>
    <t>CAMINHÃO E CAÇAMBA</t>
  </si>
  <si>
    <t>TOTAL</t>
  </si>
  <si>
    <t>BR0075531</t>
  </si>
  <si>
    <t xml:space="preserve">un </t>
  </si>
  <si>
    <t>BR0001937</t>
  </si>
  <si>
    <r>
      <rPr>
        <b/>
        <sz val="11"/>
        <rFont val="Arial"/>
        <family val="2"/>
      </rPr>
      <t>Tanque de Aço Carbono</t>
    </r>
    <r>
      <rPr>
        <sz val="11"/>
        <rFont val="Arial"/>
        <family val="2"/>
      </rPr>
      <t xml:space="preserve"> não revestido, para transporte de água com capacidade de 6M³, com bomba centriguga por tomada de força, vazão máxima 75 M³/H (inclui montagem, não inclui caminhão).</t>
    </r>
  </si>
  <si>
    <r>
      <rPr>
        <b/>
        <sz val="11"/>
        <rFont val="Arial"/>
        <family val="2"/>
      </rPr>
      <t>Caminhão Toco</t>
    </r>
    <r>
      <rPr>
        <sz val="11"/>
        <rFont val="Arial"/>
        <family val="2"/>
      </rPr>
      <t>, peso bruto total 16000 KG, carga útilmáxima de 10685 KG, disatância entre eixos 4,8M, Potência mínima de 189 CV (inclui cabine e chassi não inclui carroceria)</t>
    </r>
  </si>
  <si>
    <t>CATMAT</t>
  </si>
  <si>
    <t>Códigos</t>
  </si>
  <si>
    <t>TOTAL GERAL (R$)</t>
  </si>
  <si>
    <t>Descrição de Material</t>
  </si>
  <si>
    <t>Cotação 1</t>
  </si>
  <si>
    <t>Cotação 2</t>
  </si>
  <si>
    <t>Cotação 3</t>
  </si>
  <si>
    <t>MÉDIA (ADOTADA)</t>
  </si>
  <si>
    <t xml:space="preserve">                                                                                                                                               Companhia  de  Desenvolvimento  dos  Vales  do  São  Francisco e do Parnaíba</t>
  </si>
  <si>
    <t xml:space="preserve">                                                                                                                                                                   2ª SUPERINTENDÊNCIA REGIONAL</t>
  </si>
  <si>
    <t xml:space="preserve">                                                                                                                                                                 Ministério  da  Integração  Nacional – MI</t>
  </si>
  <si>
    <t>BR0301733</t>
  </si>
  <si>
    <t>BR150068</t>
  </si>
  <si>
    <t>Obs.: Os códigos se referem a cotação/2018.</t>
  </si>
  <si>
    <t>COTAÇÃO - Dezembro de 2018</t>
  </si>
  <si>
    <t>UNIDADE</t>
  </si>
  <si>
    <t>QUANTIDADE</t>
  </si>
  <si>
    <t>VALOR UNITÁRIO</t>
  </si>
  <si>
    <t>VEÍCULOS</t>
  </si>
  <si>
    <r>
      <rPr>
        <b/>
        <sz val="12"/>
        <rFont val="Arial"/>
        <family val="2"/>
      </rPr>
      <t xml:space="preserve">Veículo de passeio: </t>
    </r>
    <r>
      <rPr>
        <sz val="12"/>
        <rFont val="Arial"/>
        <family val="2"/>
      </rPr>
      <t xml:space="preserve">câmbio manual, combustível flex, potência bruta mínima 110 CV, 4 portas, ar condicionado, direção hidráulica, vidro elétrico, som (rádio) e demais acessórios conforme padrão do fabricante. Veiculo emplacado em nome da CODEVASF no DETRAN/BA, com taxas e impostos quitados, zero km/novo, ano de fabricação mínimo 2018, cor branca, com garantia mínima de 12 meses sem limite de hora. Com logotipo da CODEVASF na parte externa, conforme padrão a ser fornecido pela Assessoria de Comunicação e Promoção Institucional da 2ª Superintendência Regional.
</t>
    </r>
  </si>
  <si>
    <r>
      <rPr>
        <b/>
        <sz val="12"/>
        <rFont val="Arial"/>
        <family val="2"/>
      </rPr>
      <t>(COTA DE ATE 25% -</t>
    </r>
    <r>
      <rPr>
        <sz val="12"/>
        <rFont val="Arial"/>
        <family val="2"/>
      </rPr>
      <t xml:space="preserve"> Exclusivo para ME e EPP): Veículo de passeio: câmbio manual, combustível flex, potência bruta mínima 110 CV, 4 portas, ar condicionado, direção hidráulica, vidro elétrico, som (rádio) e demais acessórios conforme padrão do fabricante. Veiculo emplacado em nome da CODEVASF no DETRAN/BA, com taxas e impostos quitados, zero km/novo, ano de fabricação mínimo 2018, cor branca, com garantia mínima de 12 meses sem limite de hora. Com logotipo da CODEVASF na parte externa, conforme padrão a ser fornecido pela Assessoria de Comunicação e Promoção Institucional da 2ª Superintendência Regional.
</t>
    </r>
  </si>
  <si>
    <r>
      <rPr>
        <b/>
        <sz val="12"/>
        <rFont val="Arial"/>
        <family val="2"/>
      </rPr>
      <t>Veículo novo tipo van</t>
    </r>
    <r>
      <rPr>
        <sz val="12"/>
        <rFont val="Arial"/>
        <family val="2"/>
      </rPr>
      <t>: capacidade mínima 15 (14+1) lugares, com sistema de ar-condicionado na gabine e no compartimento de passageiros, combustível diesel, direção hidráulica, potência mínima 120 CV, cinto de segurança sistema de três pontos para todos os lugares, com porta lateral corrediça lateral lado direito, rodas mínimo aro 15. Veiculo emplacado em nome da CODEVASF no DETRAN/BA, com taxas e impostos quitados, zero km/novo, ano de fabricação mínimo 2018, cor branca, com garantia mínima de 12 meses sem limite de hora. Com logotipo da CODEVASF na parte externa, conforme padrão a ser fornecido pela Assessoria de Comunicação e Promoção Institucional da 2ª Superintendência Regional.</t>
    </r>
  </si>
  <si>
    <r>
      <rPr>
        <b/>
        <sz val="12"/>
        <rFont val="Arial"/>
        <family val="2"/>
      </rPr>
      <t>Veículo tipo “Caminhão com baú”, com as seguintes características</t>
    </r>
    <r>
      <rPr>
        <sz val="12"/>
        <rFont val="Arial"/>
        <family val="2"/>
      </rPr>
      <t xml:space="preserve">:
 – Ano fabricação. '0”(zero) quilômetro, ano de fabricação/modelo no mínimo 2018/2018, potência mínima 160 cv, câmbio de 05 velocidades à frente e uma a ré, direção hidráulica, Ar-condicionado, carga útil mínima de 4.000 kg.
 – Carroceria nova tipo baú, estrutura em duralumínio ou alumínio, modelo carga seca fechada, com duas portas com abertura total no quadro traseiro e uma lateral (lado direito), assoalho em madeira naval,espaços internos para amarração de carga com travas “tipo” perfil logístico horizontal, trava pallet com no mínimo 02 fileiras de travas nos lados direito e esquerdo e com tubos trava pallet, 04 apara barro em aço com borrachas lameiras traseiras, iluminação interna e externa nos padrões do Código Nacional de Trânsito; chassis e quadro das portas de aço 1020, lateral, frente e teto em duraluminio ou aluminio corrugado espessura mínima de 0,8 mm rebitado sob quadro extracorrugado em alumínio com vedações/forração em isopo tipo “1” e chapas galvanizadas brancas no baú completo e canto reforçado; para choque, traseiros protetores laterais, faixas refletivas e demais acessórios; Dimensões mínimas: 5,40 x 2,30 x 2,40 obedecendo as exigências legais com caixa e ferramentas.Veiculo emplacado em nome da CODEVASF no DETRAN/BA, com taxas e impostos quitados, zero km/novo, ano de fabricação mínimo 2018, cor branca, com garantia mínima de 12 meses sem limite de hora. Com logotipo da CODEVASF na parte externa, conforme padrão a ser fornecido pela Assessoria de Comunicação e Promoção Institucional da 2ª Superintendência Regional.
</t>
    </r>
  </si>
  <si>
    <r>
      <rPr>
        <b/>
        <sz val="10"/>
        <rFont val="Arial"/>
        <family val="2"/>
      </rPr>
      <t xml:space="preserve">Veículo de passeio: </t>
    </r>
    <r>
      <rPr>
        <sz val="10"/>
        <rFont val="Arial"/>
        <family val="2"/>
      </rPr>
      <t xml:space="preserve">câmbio manual, combustível flex, potência bruta mínima 110 CV, 4 portas, ar condicionado, direção hidráulica, vidro elétrico, som (rádio) e demais acessórios conforme padrão do fabricante. Veiculo emplacado em nome da CODEVASF no DETRAN/BA, com taxas e impostos quitados, zero km/novo, ano de fabricação mínimo 2018, cor branca, com garantia mínima de 12 meses sem limite de hora. Com logotipo da CODEVASF na parte externa, conforme padrão a ser fornecido pela Assessoria de Comunicação e Promoção Institucional da 2ª Superintendência Regional.
</t>
    </r>
  </si>
  <si>
    <r>
      <rPr>
        <b/>
        <sz val="10"/>
        <rFont val="Arial"/>
        <family val="2"/>
      </rPr>
      <t>Veículo novo tipo van</t>
    </r>
    <r>
      <rPr>
        <sz val="10"/>
        <rFont val="Arial"/>
        <family val="2"/>
      </rPr>
      <t>: capacidade mínima 15 (14+1) lugares, com sistema de ar-condicionado na gabine e no compartimento de passageiros, combustível diesel, direção hidráulica, potência mínima 120 CV, cinto de segurança sistema de três pontos para todos os lugares, com porta lateral corrediça lateral lado direito, rodas mínimo aro 15. Veiculo emplacado em nome da CODEVASF no DETRAN/BA, com taxas e impostos quitados, zero km/novo, ano de fabricação mínimo 2018, cor branca, com garantia mínima de 12 meses sem limite de hora. Com logotipo da CODEVASF na parte externa, conforme padrão a ser fornecido pela Assessoria de Comunicação e Promoção Institucional da 2ª Superintendência Regional.</t>
    </r>
  </si>
  <si>
    <r>
      <rPr>
        <b/>
        <sz val="10"/>
        <rFont val="Arial"/>
        <family val="2"/>
      </rPr>
      <t>Veículo tipo “Caminhão com baú”, com as seguintes características</t>
    </r>
    <r>
      <rPr>
        <sz val="10"/>
        <rFont val="Arial"/>
        <family val="2"/>
      </rPr>
      <t xml:space="preserve">:
</t>
    </r>
    <r>
      <rPr>
        <b/>
        <sz val="10"/>
        <rFont val="Arial"/>
        <family val="2"/>
      </rPr>
      <t>1</t>
    </r>
    <r>
      <rPr>
        <sz val="10"/>
        <rFont val="Arial"/>
        <family val="2"/>
      </rPr>
      <t xml:space="preserve"> – Ano fabricação. '0”(zero) quilômetro, ano de fabricação/modelo no mínimo 2018/2018, potência mínima 160 cv, câmbio de 05 velocidades à frente e uma a ré, direção hidráulica, Ar-condicionado, carga útil mínima de 4.000 kg.
</t>
    </r>
    <r>
      <rPr>
        <b/>
        <sz val="10"/>
        <rFont val="Arial"/>
        <family val="2"/>
      </rPr>
      <t>2</t>
    </r>
    <r>
      <rPr>
        <sz val="10"/>
        <rFont val="Arial"/>
        <family val="2"/>
      </rPr>
      <t xml:space="preserve"> – Carroceria nova tipo baú, estrutura em duralumínio ou alumínio, modelo carga seca fechada, com duas portas com abertura total no quadro traseiro e uma lateral (lado direito), assoalho em madeira naval,espaços internos para amarração de carga com travas “tipo” perfil logístico horizontal, trava pallet com no mínimo 02 fileiras de travas nos lados direito e esquerdo e com tubos trava pallet, 04 apara barro em aço com borrachas lameiras traseiras, iluminação interna e externa nos padrões do Código Nacional de Trânsito; chassis e quadro das portas de aço 1020, lateral, frente e teto em duraluminio ou aluminio corrugado espessura mínima de 0,8 mm rebitado sob quadro extracorrugado em alumínio com vedações/forração em isopo tipo “1” e chapas galvanizadas brancas no baú completo e canto reforçado; para choque, traseiros protetores laterais, faixas refletivas e demais acessórios; Dimensões mínimas: 5,40 x 2,30 x 2,40 obedecendo as exigências legais com caixa e ferramentas.Veiculo emplacado em nome da CODEVASF no DETRAN/BA, com taxas e impostos quitados, zero km/novo, ano de fabricação mínimo 2018, cor branca, com garantia mínima de 12 meses sem limite de hora. Com logotipo da CODEVASF na parte externa, conforme padrão a ser fornecido pela Assessoria de Comunicação e Promoção Institucional da 2ª Superintendência Regional.
</t>
    </r>
  </si>
  <si>
    <t>BR75531</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</si>
</sst>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 #,##0.00_-;_-* &quot;-&quot;??_-;_-@_-"/>
    <numFmt numFmtId="164" formatCode="_-&quot;R$&quot;\ * #,##0.00_-;\-&quot;R$&quot;\ * #,##0.00_-;_-&quot;R$&quot;\ * &quot;-&quot;??_-;_-@_-"/>
    <numFmt numFmtId="165" formatCode="_(* #,##0.00_);_(* \(#,##0.00\);_(* &quot;-&quot;??_);_(@_)"/>
    <numFmt numFmtId="166" formatCode="_(&quot;R$ &quot;* #,##0.00_);_(&quot;R$ &quot;* \(#,##0.00\);_(&quot;R$ &quot;* &quot;-&quot;??_);_(@_)"/>
    <numFmt numFmtId="167" formatCode="dd/mm/yy;@"/>
  </numFmts>
  <fonts count="14" x14ac:knownFonts="1">
    <font>
      <sz val="10"/>
      <name val="Arial"/>
    </font>
    <font>
      <sz val="11"/>
      <color theme="1"/>
      <name val="Calibri"/>
      <family val="2"/>
      <scheme val="minor"/>
    </font>
    <font>
      <sz val="10"/>
      <name val="Arial"/>
      <family val="2"/>
    </font>
    <font>
      <b/>
      <sz val="10"/>
      <name val="Arial"/>
      <family val="2"/>
    </font>
    <font>
      <sz val="10"/>
      <name val="Arial"/>
      <family val="2"/>
    </font>
    <font>
      <sz val="11"/>
      <name val="Arial"/>
      <family val="2"/>
    </font>
    <font>
      <b/>
      <sz val="12"/>
      <name val="Arial"/>
      <family val="2"/>
    </font>
    <font>
      <b/>
      <sz val="14"/>
      <name val="Arial"/>
      <family val="2"/>
    </font>
    <font>
      <b/>
      <sz val="18"/>
      <name val="Arial"/>
      <family val="2"/>
    </font>
    <font>
      <sz val="12"/>
      <name val="Arial"/>
      <family val="2"/>
    </font>
    <font>
      <sz val="10"/>
      <name val="Arial"/>
      <family val="2"/>
    </font>
    <font>
      <sz val="11"/>
      <color indexed="8"/>
      <name val="Calibri"/>
      <family val="2"/>
    </font>
    <font>
      <b/>
      <sz val="11"/>
      <name val="Arial"/>
      <family val="2"/>
    </font>
    <font>
      <b/>
      <sz val="16"/>
      <name val="Arial"/>
      <family val="2"/>
    </font>
  </fonts>
  <fills count="7">
    <fill>
      <patternFill patternType="none"/>
    </fill>
    <fill>
      <patternFill patternType="gray125"/>
    </fill>
    <fill>
      <patternFill patternType="solid">
        <fgColor theme="9" tint="0.59999389629810485"/>
        <bgColor indexed="64"/>
      </patternFill>
    </fill>
    <fill>
      <patternFill patternType="solid">
        <fgColor theme="3" tint="0.59999389629810485"/>
        <bgColor indexed="64"/>
      </patternFill>
    </fill>
    <fill>
      <patternFill patternType="solid">
        <fgColor theme="0"/>
        <bgColor indexed="64"/>
      </patternFill>
    </fill>
    <fill>
      <patternFill patternType="solid">
        <fgColor theme="3" tint="0.39997558519241921"/>
        <bgColor indexed="64"/>
      </patternFill>
    </fill>
    <fill>
      <patternFill patternType="solid">
        <fgColor theme="1" tint="0.499984740745262"/>
        <bgColor indexed="64"/>
      </patternFill>
    </fill>
  </fills>
  <borders count="44">
    <border>
      <left/>
      <right/>
      <top/>
      <bottom/>
      <diagonal/>
    </border>
    <border>
      <left/>
      <right/>
      <top style="thin">
        <color auto="1"/>
      </top>
      <bottom style="thin">
        <color auto="1"/>
      </bottom>
      <diagonal/>
    </border>
    <border>
      <left style="thick">
        <color indexed="64"/>
      </left>
      <right/>
      <top style="thin">
        <color indexed="64"/>
      </top>
      <bottom style="thin">
        <color indexed="64"/>
      </bottom>
      <diagonal/>
    </border>
    <border>
      <left/>
      <right style="thick">
        <color indexed="64"/>
      </right>
      <top style="thin">
        <color auto="1"/>
      </top>
      <bottom style="thin">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right/>
      <top/>
      <bottom style="medium">
        <color indexed="64"/>
      </bottom>
      <diagonal/>
    </border>
    <border>
      <left style="medium">
        <color indexed="64"/>
      </left>
      <right/>
      <top/>
      <bottom style="medium">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thin">
        <color auto="1"/>
      </top>
      <bottom style="thin">
        <color auto="1"/>
      </bottom>
      <diagonal/>
    </border>
    <border>
      <left style="thin">
        <color indexed="64"/>
      </left>
      <right style="thin">
        <color indexed="64"/>
      </right>
      <top/>
      <bottom style="thin">
        <color indexed="64"/>
      </bottom>
      <diagonal/>
    </border>
    <border>
      <left style="hair">
        <color indexed="64"/>
      </left>
      <right style="hair">
        <color indexed="64"/>
      </right>
      <top style="hair">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s>
  <cellStyleXfs count="18">
    <xf numFmtId="0" fontId="0" fillId="0" borderId="0"/>
    <xf numFmtId="43" fontId="4" fillId="0" borderId="0" applyFont="0" applyFill="0" applyBorder="0" applyAlignment="0" applyProtection="0"/>
    <xf numFmtId="43" fontId="2" fillId="0" borderId="0" applyFont="0" applyFill="0" applyBorder="0" applyAlignment="0" applyProtection="0"/>
    <xf numFmtId="164" fontId="10" fillId="0" borderId="0" applyFont="0" applyFill="0" applyBorder="0" applyAlignment="0" applyProtection="0"/>
    <xf numFmtId="0" fontId="11" fillId="0" borderId="0"/>
    <xf numFmtId="165" fontId="10" fillId="0" borderId="0" applyFont="0" applyFill="0" applyBorder="0" applyAlignment="0" applyProtection="0"/>
    <xf numFmtId="0" fontId="1" fillId="0" borderId="0"/>
    <xf numFmtId="166" fontId="2" fillId="0" borderId="0" applyFont="0" applyFill="0" applyBorder="0" applyAlignment="0" applyProtection="0"/>
    <xf numFmtId="166" fontId="2" fillId="0" borderId="0" applyFill="0" applyBorder="0" applyAlignment="0" applyProtection="0"/>
    <xf numFmtId="0" fontId="2" fillId="0" borderId="0"/>
    <xf numFmtId="0" fontId="2" fillId="0" borderId="0"/>
    <xf numFmtId="0" fontId="2" fillId="0" borderId="0"/>
    <xf numFmtId="165" fontId="2" fillId="0" borderId="0" applyFont="0" applyFill="0" applyBorder="0" applyAlignment="0" applyProtection="0"/>
    <xf numFmtId="167" fontId="2" fillId="0" borderId="0" applyFill="0" applyBorder="0" applyAlignment="0" applyProtection="0"/>
    <xf numFmtId="165" fontId="2" fillId="0" borderId="0" applyFont="0" applyFill="0" applyBorder="0" applyAlignment="0" applyProtection="0"/>
    <xf numFmtId="167" fontId="2" fillId="0" borderId="0" applyFill="0" applyBorder="0" applyAlignment="0" applyProtection="0"/>
    <xf numFmtId="167" fontId="2" fillId="0" borderId="0" applyFill="0" applyBorder="0" applyAlignment="0" applyProtection="0"/>
    <xf numFmtId="167" fontId="2" fillId="0" borderId="0" applyFill="0" applyBorder="0" applyAlignment="0" applyProtection="0"/>
  </cellStyleXfs>
  <cellXfs count="84">
    <xf numFmtId="0" fontId="0" fillId="0" borderId="0" xfId="0"/>
    <xf numFmtId="0" fontId="2" fillId="0" borderId="0" xfId="0" applyFont="1"/>
    <xf numFmtId="0" fontId="9" fillId="0" borderId="4" xfId="0" applyFont="1" applyBorder="1"/>
    <xf numFmtId="0" fontId="9" fillId="0" borderId="5" xfId="0" applyFont="1" applyBorder="1"/>
    <xf numFmtId="0" fontId="6" fillId="0" borderId="5" xfId="0" applyFont="1" applyBorder="1"/>
    <xf numFmtId="49" fontId="5" fillId="0" borderId="8" xfId="0" applyNumberFormat="1" applyFont="1" applyBorder="1" applyAlignment="1">
      <alignment horizontal="center" vertical="center"/>
    </xf>
    <xf numFmtId="0" fontId="2" fillId="0" borderId="7" xfId="0" applyFont="1" applyBorder="1" applyAlignment="1">
      <alignment horizontal="center" vertical="center"/>
    </xf>
    <xf numFmtId="0" fontId="3" fillId="0" borderId="7" xfId="0" applyFont="1" applyFill="1" applyBorder="1" applyAlignment="1">
      <alignment horizontal="left" vertical="center" wrapText="1"/>
    </xf>
    <xf numFmtId="0" fontId="13"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5" fillId="0" borderId="10" xfId="0" applyFont="1" applyBorder="1" applyAlignment="1">
      <alignment horizontal="center" vertical="center"/>
    </xf>
    <xf numFmtId="43" fontId="2" fillId="0" borderId="10" xfId="1" applyFont="1" applyBorder="1" applyAlignment="1">
      <alignment vertical="center"/>
    </xf>
    <xf numFmtId="0" fontId="13" fillId="0" borderId="12" xfId="0" applyFont="1" applyFill="1" applyBorder="1" applyAlignment="1">
      <alignment horizontal="center" vertical="center"/>
    </xf>
    <xf numFmtId="43" fontId="2" fillId="0" borderId="13" xfId="1" applyFont="1" applyBorder="1" applyAlignment="1">
      <alignment vertical="center"/>
    </xf>
    <xf numFmtId="164" fontId="3" fillId="0" borderId="11" xfId="3" applyFont="1" applyFill="1" applyBorder="1" applyAlignment="1" applyProtection="1">
      <alignment vertical="center"/>
    </xf>
    <xf numFmtId="4" fontId="3" fillId="2" borderId="16" xfId="2" applyNumberFormat="1" applyFont="1" applyFill="1" applyBorder="1" applyAlignment="1" applyProtection="1">
      <alignment vertical="center"/>
    </xf>
    <xf numFmtId="0" fontId="5" fillId="0" borderId="10" xfId="0" applyFont="1" applyFill="1" applyBorder="1" applyAlignment="1">
      <alignment horizontal="left" vertical="center" wrapText="1"/>
    </xf>
    <xf numFmtId="0" fontId="2" fillId="0" borderId="13" xfId="0" applyFont="1" applyFill="1" applyBorder="1" applyAlignment="1">
      <alignment horizontal="center" vertical="center"/>
    </xf>
    <xf numFmtId="0" fontId="5" fillId="0" borderId="13" xfId="0" applyFont="1" applyBorder="1" applyAlignment="1">
      <alignment vertical="center" wrapText="1"/>
    </xf>
    <xf numFmtId="0" fontId="5" fillId="0" borderId="13" xfId="0" applyFont="1" applyBorder="1" applyAlignment="1">
      <alignment horizontal="center" vertical="center"/>
    </xf>
    <xf numFmtId="164" fontId="3" fillId="0" borderId="14" xfId="3" applyFont="1" applyFill="1" applyBorder="1" applyAlignment="1" applyProtection="1">
      <alignment vertical="center"/>
    </xf>
    <xf numFmtId="164" fontId="6" fillId="0" borderId="6" xfId="3" applyFont="1" applyBorder="1"/>
    <xf numFmtId="0" fontId="2" fillId="0" borderId="17" xfId="0" applyFont="1" applyFill="1" applyBorder="1" applyAlignment="1">
      <alignment horizontal="center" vertical="center"/>
    </xf>
    <xf numFmtId="0" fontId="6" fillId="0" borderId="7" xfId="0" applyFont="1" applyFill="1" applyBorder="1" applyAlignment="1">
      <alignment horizontal="right" vertical="center"/>
    </xf>
    <xf numFmtId="164" fontId="2" fillId="0" borderId="22" xfId="3" applyFont="1" applyFill="1" applyBorder="1" applyAlignment="1">
      <alignment horizontal="center" vertical="center"/>
    </xf>
    <xf numFmtId="164" fontId="3" fillId="0" borderId="23" xfId="3" applyFont="1" applyBorder="1" applyAlignment="1">
      <alignment horizontal="center" vertical="center"/>
    </xf>
    <xf numFmtId="164" fontId="0" fillId="0" borderId="22" xfId="3" applyFont="1" applyBorder="1" applyAlignment="1">
      <alignment vertical="center"/>
    </xf>
    <xf numFmtId="0" fontId="9" fillId="0" borderId="19" xfId="0" applyFont="1" applyFill="1" applyBorder="1" applyAlignment="1">
      <alignment horizontal="center" vertical="center"/>
    </xf>
    <xf numFmtId="0" fontId="9" fillId="0" borderId="20" xfId="0" applyFont="1" applyFill="1" applyBorder="1" applyAlignment="1">
      <alignment horizontal="center" vertical="center"/>
    </xf>
    <xf numFmtId="4" fontId="7" fillId="5" borderId="24" xfId="2" applyNumberFormat="1" applyFont="1" applyFill="1" applyBorder="1" applyAlignment="1" applyProtection="1">
      <alignment vertical="center"/>
    </xf>
    <xf numFmtId="0" fontId="12" fillId="0" borderId="0" xfId="0" applyFont="1" applyBorder="1" applyAlignment="1">
      <alignment horizontal="center" vertical="center"/>
    </xf>
    <xf numFmtId="0" fontId="3" fillId="6" borderId="18" xfId="0" applyFont="1" applyFill="1" applyBorder="1" applyAlignment="1">
      <alignment horizontal="left" vertical="center"/>
    </xf>
    <xf numFmtId="0" fontId="3" fillId="6" borderId="19" xfId="0" applyFont="1" applyFill="1" applyBorder="1" applyAlignment="1">
      <alignment horizontal="center" vertical="center"/>
    </xf>
    <xf numFmtId="0" fontId="3" fillId="6" borderId="20" xfId="0" applyFont="1" applyFill="1" applyBorder="1" applyAlignment="1">
      <alignment horizontal="center" vertical="center"/>
    </xf>
    <xf numFmtId="164" fontId="0" fillId="0" borderId="31" xfId="3" applyFont="1" applyBorder="1" applyAlignment="1">
      <alignment vertical="center"/>
    </xf>
    <xf numFmtId="164" fontId="3" fillId="0" borderId="24" xfId="3" applyFont="1" applyBorder="1" applyAlignment="1">
      <alignment horizontal="center" vertical="center"/>
    </xf>
    <xf numFmtId="0" fontId="9" fillId="0" borderId="0" xfId="0" applyFont="1" applyAlignment="1">
      <alignment horizontal="left" vertical="top"/>
    </xf>
    <xf numFmtId="0" fontId="9" fillId="0" borderId="0" xfId="0" applyFont="1" applyAlignment="1">
      <alignment horizontal="center" vertical="top"/>
    </xf>
    <xf numFmtId="0" fontId="9" fillId="0" borderId="0" xfId="0" applyFont="1" applyAlignment="1">
      <alignment horizontal="center" vertical="center"/>
    </xf>
    <xf numFmtId="0" fontId="9" fillId="0" borderId="0" xfId="0" applyFont="1"/>
    <xf numFmtId="0" fontId="9" fillId="0" borderId="0" xfId="0" applyFont="1" applyAlignment="1"/>
    <xf numFmtId="0" fontId="9" fillId="0" borderId="0" xfId="0" applyFont="1" applyAlignment="1">
      <alignment vertical="top"/>
    </xf>
    <xf numFmtId="49" fontId="9" fillId="0" borderId="18" xfId="0" applyNumberFormat="1" applyFont="1" applyBorder="1" applyAlignment="1">
      <alignment horizontal="center" vertical="center"/>
    </xf>
    <xf numFmtId="0" fontId="9" fillId="0" borderId="19" xfId="0" applyFont="1" applyBorder="1" applyAlignment="1">
      <alignment horizontal="center" vertical="center"/>
    </xf>
    <xf numFmtId="0" fontId="6" fillId="0" borderId="19" xfId="0" applyFont="1" applyFill="1" applyBorder="1" applyAlignment="1">
      <alignment horizontal="left" vertical="center" wrapText="1"/>
    </xf>
    <xf numFmtId="0" fontId="6" fillId="0" borderId="35" xfId="0" applyFont="1" applyFill="1" applyBorder="1" applyAlignment="1">
      <alignment horizontal="center" vertical="center"/>
    </xf>
    <xf numFmtId="0" fontId="9" fillId="0" borderId="36" xfId="0" applyFont="1" applyBorder="1" applyAlignment="1">
      <alignment horizontal="center" vertical="center"/>
    </xf>
    <xf numFmtId="0" fontId="9" fillId="0" borderId="36" xfId="0" applyFont="1" applyFill="1" applyBorder="1" applyAlignment="1">
      <alignment horizontal="left" vertical="top" wrapText="1"/>
    </xf>
    <xf numFmtId="0" fontId="9" fillId="0" borderId="36" xfId="0" applyFont="1" applyFill="1" applyBorder="1" applyAlignment="1">
      <alignment horizontal="center" vertical="center"/>
    </xf>
    <xf numFmtId="0" fontId="9" fillId="4" borderId="36" xfId="0" applyFont="1" applyFill="1" applyBorder="1" applyAlignment="1">
      <alignment horizontal="center" vertical="center"/>
    </xf>
    <xf numFmtId="43" fontId="9" fillId="4" borderId="36" xfId="1" applyFont="1" applyFill="1" applyBorder="1" applyAlignment="1">
      <alignment vertical="center"/>
    </xf>
    <xf numFmtId="164" fontId="9" fillId="0" borderId="37" xfId="3" applyFont="1" applyFill="1" applyBorder="1" applyAlignment="1" applyProtection="1">
      <alignment vertical="center"/>
    </xf>
    <xf numFmtId="0" fontId="9" fillId="4" borderId="39" xfId="0" applyFont="1" applyFill="1" applyBorder="1" applyAlignment="1">
      <alignment horizontal="center" vertical="center"/>
    </xf>
    <xf numFmtId="0" fontId="9" fillId="4" borderId="39" xfId="0" applyFont="1" applyFill="1" applyBorder="1" applyAlignment="1">
      <alignment horizontal="left" vertical="top" wrapText="1"/>
    </xf>
    <xf numFmtId="43" fontId="9" fillId="4" borderId="39" xfId="1" applyFont="1" applyFill="1" applyBorder="1" applyAlignment="1">
      <alignment horizontal="center" vertical="center"/>
    </xf>
    <xf numFmtId="164" fontId="9" fillId="0" borderId="40" xfId="3" applyFont="1" applyFill="1" applyBorder="1" applyAlignment="1" applyProtection="1">
      <alignment vertical="center"/>
    </xf>
    <xf numFmtId="0" fontId="9" fillId="4" borderId="42" xfId="0" applyFont="1" applyFill="1" applyBorder="1" applyAlignment="1">
      <alignment horizontal="center" vertical="center"/>
    </xf>
    <xf numFmtId="0" fontId="9" fillId="4" borderId="42" xfId="0" applyFont="1" applyFill="1" applyBorder="1" applyAlignment="1">
      <alignment horizontal="left" vertical="top" wrapText="1"/>
    </xf>
    <xf numFmtId="43" fontId="9" fillId="4" borderId="42" xfId="1" applyFont="1" applyFill="1" applyBorder="1" applyAlignment="1">
      <alignment horizontal="center" vertical="center"/>
    </xf>
    <xf numFmtId="164" fontId="9" fillId="0" borderId="43" xfId="3" applyFont="1" applyFill="1" applyBorder="1" applyAlignment="1" applyProtection="1">
      <alignment vertical="center"/>
    </xf>
    <xf numFmtId="0" fontId="6" fillId="0" borderId="38" xfId="0" applyFont="1" applyFill="1" applyBorder="1" applyAlignment="1">
      <alignment horizontal="center" vertical="center"/>
    </xf>
    <xf numFmtId="0" fontId="9" fillId="0" borderId="39" xfId="0" applyFont="1" applyBorder="1" applyAlignment="1">
      <alignment horizontal="center" vertical="center"/>
    </xf>
    <xf numFmtId="0" fontId="9" fillId="0" borderId="39" xfId="0" applyFont="1" applyFill="1" applyBorder="1" applyAlignment="1">
      <alignment horizontal="left" vertical="top" wrapText="1"/>
    </xf>
    <xf numFmtId="0" fontId="9" fillId="0" borderId="39" xfId="0" applyFont="1" applyFill="1" applyBorder="1" applyAlignment="1">
      <alignment horizontal="center" vertical="center"/>
    </xf>
    <xf numFmtId="43" fontId="9" fillId="4" borderId="39" xfId="1" applyFont="1" applyFill="1" applyBorder="1" applyAlignment="1">
      <alignment vertical="center"/>
    </xf>
    <xf numFmtId="0" fontId="6" fillId="0" borderId="41" xfId="0" applyFont="1" applyFill="1" applyBorder="1" applyAlignment="1">
      <alignment horizontal="center" vertical="center"/>
    </xf>
    <xf numFmtId="0" fontId="2" fillId="0" borderId="21" xfId="0" applyFont="1" applyFill="1" applyBorder="1" applyAlignment="1">
      <alignment horizontal="left" vertical="top" wrapText="1"/>
    </xf>
    <xf numFmtId="0" fontId="2" fillId="4" borderId="21" xfId="0" applyFont="1" applyFill="1" applyBorder="1" applyAlignment="1">
      <alignment horizontal="left" vertical="top" wrapText="1"/>
    </xf>
    <xf numFmtId="0" fontId="2" fillId="4" borderId="34" xfId="0" applyFont="1" applyFill="1" applyBorder="1" applyAlignment="1">
      <alignment horizontal="left" vertical="top" wrapText="1"/>
    </xf>
    <xf numFmtId="0" fontId="8" fillId="3" borderId="2" xfId="0" applyFont="1" applyFill="1" applyBorder="1" applyAlignment="1">
      <alignment horizontal="center"/>
    </xf>
    <xf numFmtId="0" fontId="8" fillId="3" borderId="1" xfId="0" applyFont="1" applyFill="1" applyBorder="1" applyAlignment="1">
      <alignment horizontal="center"/>
    </xf>
    <xf numFmtId="0" fontId="8" fillId="3" borderId="15" xfId="0" applyFont="1" applyFill="1" applyBorder="1" applyAlignment="1">
      <alignment horizontal="center"/>
    </xf>
    <xf numFmtId="0" fontId="8" fillId="3" borderId="3" xfId="0" applyFont="1" applyFill="1" applyBorder="1" applyAlignment="1">
      <alignment horizontal="center"/>
    </xf>
    <xf numFmtId="0" fontId="6" fillId="0" borderId="7" xfId="0" applyFont="1" applyFill="1" applyBorder="1" applyAlignment="1">
      <alignment horizontal="right" vertical="center"/>
    </xf>
    <xf numFmtId="0" fontId="6" fillId="0" borderId="28" xfId="0" applyFont="1" applyBorder="1" applyAlignment="1">
      <alignment horizontal="center" vertical="center"/>
    </xf>
    <xf numFmtId="0" fontId="6" fillId="0" borderId="29" xfId="0" applyFont="1" applyBorder="1" applyAlignment="1">
      <alignment horizontal="center" vertical="center"/>
    </xf>
    <xf numFmtId="0" fontId="6" fillId="0" borderId="30" xfId="0" applyFont="1" applyBorder="1" applyAlignment="1">
      <alignment horizontal="center" vertical="center"/>
    </xf>
    <xf numFmtId="0" fontId="6" fillId="0" borderId="27" xfId="0" applyFont="1" applyFill="1" applyBorder="1" applyAlignment="1">
      <alignment horizontal="right" vertical="center"/>
    </xf>
    <xf numFmtId="0" fontId="6" fillId="0" borderId="26" xfId="0" applyFont="1" applyFill="1" applyBorder="1" applyAlignment="1">
      <alignment horizontal="right" vertical="center"/>
    </xf>
    <xf numFmtId="0" fontId="6" fillId="0" borderId="25" xfId="0" applyFont="1" applyFill="1" applyBorder="1" applyAlignment="1">
      <alignment horizontal="right" vertical="center"/>
    </xf>
    <xf numFmtId="0" fontId="6" fillId="3" borderId="33" xfId="0" applyFont="1" applyFill="1" applyBorder="1" applyAlignment="1">
      <alignment horizontal="center"/>
    </xf>
    <xf numFmtId="0" fontId="6" fillId="3" borderId="15" xfId="0" applyFont="1" applyFill="1" applyBorder="1" applyAlignment="1">
      <alignment horizontal="center"/>
    </xf>
    <xf numFmtId="0" fontId="6" fillId="3" borderId="32" xfId="0" applyFont="1" applyFill="1" applyBorder="1" applyAlignment="1">
      <alignment horizontal="center"/>
    </xf>
    <xf numFmtId="0" fontId="12" fillId="0" borderId="0" xfId="0" applyFont="1" applyBorder="1" applyAlignment="1">
      <alignment horizontal="center" vertical="center"/>
    </xf>
  </cellXfs>
  <cellStyles count="18">
    <cellStyle name="Moeda" xfId="3" builtinId="4"/>
    <cellStyle name="Moeda 2" xfId="7"/>
    <cellStyle name="Moeda 3" xfId="8"/>
    <cellStyle name="Normal" xfId="0" builtinId="0"/>
    <cellStyle name="Normal 2" xfId="4"/>
    <cellStyle name="Normal 2 2" xfId="10"/>
    <cellStyle name="Normal 2 3" xfId="9"/>
    <cellStyle name="Normal 3" xfId="11"/>
    <cellStyle name="Normal 4" xfId="6"/>
    <cellStyle name="Separador de milhares 2" xfId="2"/>
    <cellStyle name="Separador de milhares 2 2" xfId="12"/>
    <cellStyle name="Separador de milhares 3" xfId="13"/>
    <cellStyle name="Separador de milhares 4" xfId="14"/>
    <cellStyle name="Separador de milhares 5" xfId="15"/>
    <cellStyle name="Separador de milhares 6" xfId="16"/>
    <cellStyle name="Separador de milhares 7" xfId="17"/>
    <cellStyle name="Vírgula" xfId="1" builtinId="3"/>
    <cellStyle name="Vírgula 2"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38100</xdr:colOff>
          <xdr:row>0</xdr:row>
          <xdr:rowOff>38100</xdr:rowOff>
        </xdr:from>
        <xdr:to>
          <xdr:col>3</xdr:col>
          <xdr:colOff>1295400</xdr:colOff>
          <xdr:row>3</xdr:row>
          <xdr:rowOff>171450</xdr:rowOff>
        </xdr:to>
        <xdr:sp macro="" textlink="">
          <xdr:nvSpPr>
            <xdr:cNvPr id="18433" name="Object 1" hidden="1">
              <a:extLst>
                <a:ext uri="{63B3BB69-23CF-44E3-9099-C40C66FF867C}">
                  <a14:compatExt spid="_x0000_s18433"/>
                </a:ext>
              </a:extLst>
            </xdr:cNvPr>
            <xdr:cNvSpPr/>
          </xdr:nvSpPr>
          <xdr:spPr bwMode="auto">
            <a:xfrm>
              <a:off x="0" y="0"/>
              <a:ext cx="0" cy="0"/>
            </a:xfrm>
            <a:prstGeom prst="rect">
              <a:avLst/>
            </a:prstGeom>
            <a:blipFill dpi="0" rotWithShape="0">
              <a:blip xmlns:r="http://schemas.openxmlformats.org/officeDocument/2006/relationships"/>
              <a:srcRect/>
              <a:stretch>
                <a:fillRect/>
              </a:stretch>
            </a:blip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23"/>
  <sheetViews>
    <sheetView tabSelected="1" topLeftCell="A11" zoomScale="85" zoomScaleNormal="85" zoomScaleSheetLayoutView="78" workbookViewId="0">
      <selection activeCell="D13" sqref="D13"/>
    </sheetView>
  </sheetViews>
  <sheetFormatPr defaultRowHeight="12.75" x14ac:dyDescent="0.2"/>
  <cols>
    <col min="1" max="1" width="5.42578125" style="1" customWidth="1"/>
    <col min="2" max="2" width="16" style="1" customWidth="1"/>
    <col min="3" max="3" width="12.7109375" style="1" bestFit="1" customWidth="1"/>
    <col min="4" max="4" width="115.7109375" style="1" customWidth="1"/>
    <col min="5" max="6" width="16.42578125" style="1" customWidth="1"/>
    <col min="7" max="7" width="21.85546875" style="1" customWidth="1"/>
    <col min="8" max="8" width="23" style="1" customWidth="1"/>
    <col min="9" max="9" width="11.42578125" style="1" bestFit="1" customWidth="1"/>
    <col min="10" max="16384" width="9.140625" style="1"/>
  </cols>
  <sheetData>
    <row r="1" spans="1:8" s="39" customFormat="1" ht="15" x14ac:dyDescent="0.2">
      <c r="A1" s="36" t="s">
        <v>18</v>
      </c>
      <c r="B1" s="36"/>
      <c r="C1" s="36"/>
      <c r="D1" s="37"/>
      <c r="E1" s="38"/>
      <c r="F1" s="38"/>
      <c r="G1" s="38"/>
      <c r="H1" s="38"/>
    </row>
    <row r="2" spans="1:8" s="39" customFormat="1" ht="15" x14ac:dyDescent="0.2">
      <c r="A2" s="40" t="s">
        <v>16</v>
      </c>
      <c r="B2" s="36"/>
      <c r="C2" s="36"/>
      <c r="D2" s="41"/>
      <c r="E2" s="37"/>
      <c r="F2" s="37"/>
      <c r="G2" s="37"/>
      <c r="H2" s="37"/>
    </row>
    <row r="3" spans="1:8" s="39" customFormat="1" ht="15" x14ac:dyDescent="0.2">
      <c r="A3" s="39" t="s">
        <v>17</v>
      </c>
      <c r="D3" s="37"/>
    </row>
    <row r="4" spans="1:8" s="39" customFormat="1" ht="15" x14ac:dyDescent="0.2">
      <c r="D4" s="37"/>
    </row>
    <row r="5" spans="1:8" s="39" customFormat="1" ht="15" x14ac:dyDescent="0.2">
      <c r="D5" s="37"/>
    </row>
    <row r="6" spans="1:8" s="39" customFormat="1" ht="3.75" customHeight="1" thickBot="1" x14ac:dyDescent="0.25"/>
    <row r="7" spans="1:8" s="39" customFormat="1" ht="23.25" customHeight="1" thickBot="1" x14ac:dyDescent="0.25">
      <c r="A7" s="74" t="s">
        <v>0</v>
      </c>
      <c r="B7" s="75"/>
      <c r="C7" s="75"/>
      <c r="D7" s="75"/>
      <c r="E7" s="75"/>
      <c r="F7" s="75"/>
      <c r="G7" s="75"/>
      <c r="H7" s="76"/>
    </row>
    <row r="8" spans="1:8" s="39" customFormat="1" ht="22.5" customHeight="1" x14ac:dyDescent="0.2">
      <c r="A8" s="42"/>
      <c r="B8" s="43" t="s">
        <v>8</v>
      </c>
      <c r="C8" s="43" t="s">
        <v>9</v>
      </c>
      <c r="D8" s="44" t="s">
        <v>21</v>
      </c>
      <c r="E8" s="27" t="s">
        <v>23</v>
      </c>
      <c r="F8" s="27" t="s">
        <v>24</v>
      </c>
      <c r="G8" s="27" t="s">
        <v>25</v>
      </c>
      <c r="H8" s="28" t="s">
        <v>2</v>
      </c>
    </row>
    <row r="9" spans="1:8" s="39" customFormat="1" ht="20.25" customHeight="1" x14ac:dyDescent="0.25">
      <c r="A9" s="80" t="s">
        <v>26</v>
      </c>
      <c r="B9" s="81"/>
      <c r="C9" s="81"/>
      <c r="D9" s="81"/>
      <c r="E9" s="81"/>
      <c r="F9" s="81"/>
      <c r="G9" s="81"/>
      <c r="H9" s="82"/>
    </row>
    <row r="10" spans="1:8" s="39" customFormat="1" ht="94.5" customHeight="1" x14ac:dyDescent="0.2">
      <c r="A10" s="45">
        <v>1</v>
      </c>
      <c r="B10" s="46" t="s">
        <v>19</v>
      </c>
      <c r="C10" s="46"/>
      <c r="D10" s="47" t="s">
        <v>27</v>
      </c>
      <c r="E10" s="48" t="s">
        <v>4</v>
      </c>
      <c r="F10" s="49">
        <v>3</v>
      </c>
      <c r="G10" s="50">
        <f>Cotação!E4</f>
        <v>57923.333333333336</v>
      </c>
      <c r="H10" s="51">
        <f>ROUND(G10*F10,2)</f>
        <v>173770</v>
      </c>
    </row>
    <row r="11" spans="1:8" s="39" customFormat="1" ht="110.25" customHeight="1" x14ac:dyDescent="0.2">
      <c r="A11" s="60">
        <v>2</v>
      </c>
      <c r="B11" s="61" t="s">
        <v>19</v>
      </c>
      <c r="C11" s="61"/>
      <c r="D11" s="62" t="s">
        <v>28</v>
      </c>
      <c r="E11" s="63" t="s">
        <v>4</v>
      </c>
      <c r="F11" s="52">
        <v>1</v>
      </c>
      <c r="G11" s="64">
        <f>G10</f>
        <v>57923.333333333336</v>
      </c>
      <c r="H11" s="55">
        <f>ROUND(G11*F11,2)</f>
        <v>57923.33</v>
      </c>
    </row>
    <row r="12" spans="1:8" s="39" customFormat="1" ht="111" customHeight="1" x14ac:dyDescent="0.2">
      <c r="A12" s="60">
        <v>3</v>
      </c>
      <c r="B12" s="52" t="s">
        <v>20</v>
      </c>
      <c r="C12" s="52"/>
      <c r="D12" s="53" t="s">
        <v>29</v>
      </c>
      <c r="E12" s="52" t="s">
        <v>4</v>
      </c>
      <c r="F12" s="52">
        <v>1</v>
      </c>
      <c r="G12" s="54">
        <f>Cotação!E5</f>
        <v>170802.33333333334</v>
      </c>
      <c r="H12" s="55">
        <f t="shared" ref="H12:H13" si="0">ROUND(G12*F12,2)</f>
        <v>170802.33</v>
      </c>
    </row>
    <row r="13" spans="1:8" s="39" customFormat="1" ht="274.5" customHeight="1" x14ac:dyDescent="0.2">
      <c r="A13" s="65">
        <v>4</v>
      </c>
      <c r="B13" s="56" t="s">
        <v>34</v>
      </c>
      <c r="C13" s="56"/>
      <c r="D13" s="57" t="s">
        <v>30</v>
      </c>
      <c r="E13" s="56" t="s">
        <v>4</v>
      </c>
      <c r="F13" s="56">
        <v>1</v>
      </c>
      <c r="G13" s="58">
        <f>Cotação!E6</f>
        <v>144966.66666666666</v>
      </c>
      <c r="H13" s="59">
        <f t="shared" si="0"/>
        <v>144966.67000000001</v>
      </c>
    </row>
    <row r="14" spans="1:8" s="39" customFormat="1" ht="33.75" customHeight="1" thickBot="1" x14ac:dyDescent="0.25">
      <c r="A14" s="77" t="s">
        <v>10</v>
      </c>
      <c r="B14" s="78"/>
      <c r="C14" s="78"/>
      <c r="D14" s="78"/>
      <c r="E14" s="78"/>
      <c r="F14" s="78"/>
      <c r="G14" s="79"/>
      <c r="H14" s="29">
        <f>SUM(H10:H13)</f>
        <v>547462.33000000007</v>
      </c>
    </row>
    <row r="15" spans="1:8" hidden="1" x14ac:dyDescent="0.2"/>
    <row r="16" spans="1:8" ht="23.25" hidden="1" x14ac:dyDescent="0.35">
      <c r="A16" s="69" t="s">
        <v>1</v>
      </c>
      <c r="B16" s="70"/>
      <c r="C16" s="71"/>
      <c r="D16" s="70"/>
      <c r="E16" s="70"/>
      <c r="F16" s="70"/>
      <c r="G16" s="70"/>
      <c r="H16" s="72"/>
    </row>
    <row r="17" spans="1:8" ht="60" hidden="1" customHeight="1" x14ac:dyDescent="0.2">
      <c r="A17" s="8">
        <v>8</v>
      </c>
      <c r="B17" s="9" t="s">
        <v>5</v>
      </c>
      <c r="C17" s="9">
        <v>37761</v>
      </c>
      <c r="D17" s="16" t="s">
        <v>7</v>
      </c>
      <c r="E17" s="22" t="s">
        <v>4</v>
      </c>
      <c r="F17" s="10">
        <v>12</v>
      </c>
      <c r="G17" s="11">
        <v>176185.87</v>
      </c>
      <c r="H17" s="14">
        <f t="shared" ref="H17:H18" si="1">ROUND(G17*F17,2)</f>
        <v>2114230.44</v>
      </c>
    </row>
    <row r="18" spans="1:8" ht="54.75" hidden="1" customHeight="1" x14ac:dyDescent="0.2">
      <c r="A18" s="12">
        <v>9</v>
      </c>
      <c r="B18" s="17" t="s">
        <v>3</v>
      </c>
      <c r="C18" s="17">
        <v>37736</v>
      </c>
      <c r="D18" s="18" t="s">
        <v>6</v>
      </c>
      <c r="E18" s="17" t="s">
        <v>4</v>
      </c>
      <c r="F18" s="19">
        <v>12</v>
      </c>
      <c r="G18" s="13">
        <v>19500</v>
      </c>
      <c r="H18" s="20">
        <f t="shared" si="1"/>
        <v>234000</v>
      </c>
    </row>
    <row r="19" spans="1:8" ht="24.75" hidden="1" customHeight="1" thickBot="1" x14ac:dyDescent="0.25">
      <c r="A19" s="5"/>
      <c r="B19" s="6"/>
      <c r="C19" s="6"/>
      <c r="D19" s="7"/>
      <c r="E19" s="73"/>
      <c r="F19" s="73"/>
      <c r="G19" s="23"/>
      <c r="H19" s="15">
        <f>SUM(H17:H18)</f>
        <v>2348230.44</v>
      </c>
    </row>
    <row r="20" spans="1:8" hidden="1" x14ac:dyDescent="0.2"/>
    <row r="21" spans="1:8" hidden="1" x14ac:dyDescent="0.2"/>
    <row r="22" spans="1:8" ht="17.25" hidden="1" thickTop="1" thickBot="1" x14ac:dyDescent="0.3">
      <c r="A22" s="2"/>
      <c r="B22" s="3"/>
      <c r="C22" s="3"/>
      <c r="D22" s="4" t="s">
        <v>2</v>
      </c>
      <c r="E22" s="3"/>
      <c r="F22" s="3"/>
      <c r="G22" s="3"/>
      <c r="H22" s="21">
        <f>H19+H14</f>
        <v>2895692.77</v>
      </c>
    </row>
    <row r="23" spans="1:8" hidden="1" x14ac:dyDescent="0.2"/>
  </sheetData>
  <mergeCells count="5">
    <mergeCell ref="A16:H16"/>
    <mergeCell ref="E19:F19"/>
    <mergeCell ref="A7:H7"/>
    <mergeCell ref="A14:G14"/>
    <mergeCell ref="A9:H9"/>
  </mergeCells>
  <printOptions horizontalCentered="1" verticalCentered="1"/>
  <pageMargins left="0.25" right="0.25" top="0.75" bottom="0.75" header="0.3" footer="0.3"/>
  <pageSetup paperSize="9" scale="51" fitToHeight="0" orientation="landscape" r:id="rId1"/>
  <rowBreaks count="1" manualBreakCount="1">
    <brk id="14" max="16383" man="1"/>
  </rowBreaks>
  <drawing r:id="rId2"/>
  <legacyDrawing r:id="rId3"/>
  <oleObjects>
    <mc:AlternateContent xmlns:mc="http://schemas.openxmlformats.org/markup-compatibility/2006">
      <mc:Choice Requires="x14">
        <oleObject progId="Figura do Microsoft Photo Editor 3.0" shapeId="18433" r:id="rId4">
          <objectPr defaultSize="0" autoPict="0" r:id="rId5">
            <anchor moveWithCells="1" sizeWithCells="1">
              <from>
                <xdr:col>0</xdr:col>
                <xdr:colOff>38100</xdr:colOff>
                <xdr:row>0</xdr:row>
                <xdr:rowOff>38100</xdr:rowOff>
              </from>
              <to>
                <xdr:col>3</xdr:col>
                <xdr:colOff>1295400</xdr:colOff>
                <xdr:row>3</xdr:row>
                <xdr:rowOff>171450</xdr:rowOff>
              </to>
            </anchor>
          </objectPr>
        </oleObject>
      </mc:Choice>
      <mc:Fallback>
        <oleObject progId="Figura do Microsoft Photo Editor 3.0" shapeId="18433"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zoomScaleNormal="100" workbookViewId="0">
      <selection activeCell="A6" sqref="A6"/>
    </sheetView>
  </sheetViews>
  <sheetFormatPr defaultColWidth="46.85546875" defaultRowHeight="12.75" x14ac:dyDescent="0.2"/>
  <cols>
    <col min="1" max="1" width="73.42578125" customWidth="1"/>
    <col min="2" max="4" width="14.7109375" customWidth="1"/>
    <col min="5" max="5" width="17.85546875" customWidth="1"/>
  </cols>
  <sheetData>
    <row r="1" spans="1:5" ht="15" x14ac:dyDescent="0.2">
      <c r="A1" s="83" t="s">
        <v>22</v>
      </c>
      <c r="B1" s="83"/>
      <c r="C1" s="83"/>
      <c r="D1" s="83"/>
      <c r="E1" s="83"/>
    </row>
    <row r="2" spans="1:5" ht="15.75" thickBot="1" x14ac:dyDescent="0.25">
      <c r="A2" s="30"/>
      <c r="B2" s="30"/>
      <c r="C2" s="30"/>
      <c r="D2" s="30"/>
      <c r="E2" s="30"/>
    </row>
    <row r="3" spans="1:5" x14ac:dyDescent="0.2">
      <c r="A3" s="31" t="s">
        <v>11</v>
      </c>
      <c r="B3" s="32" t="s">
        <v>12</v>
      </c>
      <c r="C3" s="32" t="s">
        <v>13</v>
      </c>
      <c r="D3" s="32" t="s">
        <v>14</v>
      </c>
      <c r="E3" s="33" t="s">
        <v>15</v>
      </c>
    </row>
    <row r="4" spans="1:5" ht="104.25" customHeight="1" x14ac:dyDescent="0.2">
      <c r="A4" s="66" t="s">
        <v>31</v>
      </c>
      <c r="B4" s="24">
        <v>52590</v>
      </c>
      <c r="C4" s="24">
        <v>59190</v>
      </c>
      <c r="D4" s="24">
        <v>61990</v>
      </c>
      <c r="E4" s="25">
        <f>AVERAGE(B4:D4)</f>
        <v>57923.333333333336</v>
      </c>
    </row>
    <row r="5" spans="1:5" ht="115.5" customHeight="1" x14ac:dyDescent="0.2">
      <c r="A5" s="67" t="s">
        <v>32</v>
      </c>
      <c r="B5" s="26">
        <v>192390</v>
      </c>
      <c r="C5" s="26">
        <v>165117</v>
      </c>
      <c r="D5" s="26">
        <v>154900</v>
      </c>
      <c r="E5" s="25">
        <f t="shared" ref="E5:E6" si="0">AVERAGE(B5:D5)</f>
        <v>170802.33333333334</v>
      </c>
    </row>
    <row r="6" spans="1:5" ht="270" customHeight="1" thickBot="1" x14ac:dyDescent="0.25">
      <c r="A6" s="68" t="s">
        <v>33</v>
      </c>
      <c r="B6" s="34">
        <v>150000</v>
      </c>
      <c r="C6" s="34">
        <v>149900</v>
      </c>
      <c r="D6" s="34">
        <v>135000</v>
      </c>
      <c r="E6" s="35">
        <f t="shared" si="0"/>
        <v>144966.66666666666</v>
      </c>
    </row>
  </sheetData>
  <mergeCells count="1">
    <mergeCell ref="A1:E1"/>
  </mergeCells>
  <printOptions horizontalCentered="1"/>
  <pageMargins left="0.51181102362204722" right="0.51181102362204722" top="0.78740157480314965" bottom="0.78740157480314965" header="0.31496062992125984" footer="0.31496062992125984"/>
  <pageSetup paperSize="9" scale="9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1</vt:i4>
      </vt:variant>
    </vt:vector>
  </HeadingPairs>
  <TitlesOfParts>
    <vt:vector size="3" baseType="lpstr">
      <vt:lpstr>Resumo</vt:lpstr>
      <vt:lpstr>Cotação</vt:lpstr>
      <vt:lpstr>Resumo!Titulos_de_impressao</vt:lpstr>
    </vt:vector>
  </TitlesOfParts>
  <Company>CODEVASF</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CODEVASF 2ªSR</dc:creator>
  <cp:lastModifiedBy>Patrícia Cardoso Dourado</cp:lastModifiedBy>
  <cp:lastPrinted>2018-12-11T11:25:57Z</cp:lastPrinted>
  <dcterms:created xsi:type="dcterms:W3CDTF">2008-09-30T13:15:08Z</dcterms:created>
  <dcterms:modified xsi:type="dcterms:W3CDTF">2018-12-11T18:30:17Z</dcterms:modified>
</cp:coreProperties>
</file>