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0" yWindow="0" windowWidth="14280" windowHeight="11760"/>
  </bookViews>
  <sheets>
    <sheet name="SRP SAA FORMOSO" sheetId="13" r:id="rId1"/>
  </sheets>
  <definedNames>
    <definedName name="Banco">#REF!</definedName>
    <definedName name="_xlnm.Database">#REF!</definedName>
    <definedName name="Bancodedados">#REF!</definedName>
    <definedName name="dsdas">#REF!</definedName>
    <definedName name="MC">#REF!</definedName>
  </definedNames>
  <calcPr calcId="125725"/>
</workbook>
</file>

<file path=xl/calcChain.xml><?xml version="1.0" encoding="utf-8"?>
<calcChain xmlns="http://schemas.openxmlformats.org/spreadsheetml/2006/main">
  <c r="H35" i="13"/>
  <c r="H32"/>
  <c r="G23" l="1"/>
  <c r="H23" s="1"/>
  <c r="G22"/>
  <c r="H22" s="1"/>
  <c r="G21"/>
  <c r="H21" s="1"/>
  <c r="H25" l="1"/>
  <c r="I30"/>
  <c r="F30" l="1"/>
  <c r="G31"/>
  <c r="G30"/>
  <c r="H30" l="1"/>
  <c r="F31"/>
  <c r="H31" s="1"/>
  <c r="G13" l="1"/>
  <c r="G12"/>
  <c r="G11"/>
  <c r="H13" l="1"/>
  <c r="H12"/>
  <c r="H11" l="1"/>
  <c r="H15" s="1"/>
</calcChain>
</file>

<file path=xl/sharedStrings.xml><?xml version="1.0" encoding="utf-8"?>
<sst xmlns="http://schemas.openxmlformats.org/spreadsheetml/2006/main" count="69" uniqueCount="35">
  <si>
    <t>DESCRIÇÃO DOS MATERIAIS</t>
  </si>
  <si>
    <t xml:space="preserve"> CIDADE:</t>
  </si>
  <si>
    <t>PREÇO (R$)</t>
  </si>
  <si>
    <t>ITEM</t>
  </si>
  <si>
    <t>CÓDIGO</t>
  </si>
  <si>
    <t>UNID.</t>
  </si>
  <si>
    <t>QUANT.</t>
  </si>
  <si>
    <t>UNITÁRIO</t>
  </si>
  <si>
    <t>TOTAL</t>
  </si>
  <si>
    <t>Data:</t>
  </si>
  <si>
    <t xml:space="preserve">UN    </t>
  </si>
  <si>
    <t xml:space="preserve">M     </t>
  </si>
  <si>
    <t>BOM JESUS DA LAPA</t>
  </si>
  <si>
    <t>36084 (SINAPI)</t>
  </si>
  <si>
    <t>36373 (SINAPI)</t>
  </si>
  <si>
    <t>36377 (SINAPI)</t>
  </si>
  <si>
    <t>9813 (SINAPI)</t>
  </si>
  <si>
    <t>12773 (SINAPI)</t>
  </si>
  <si>
    <t xml:space="preserve">PLANILHA ORÇAMENTÁRIA </t>
  </si>
  <si>
    <r>
      <rPr>
        <b/>
        <sz val="8.5"/>
        <rFont val="Times New Roman"/>
        <family val="1"/>
      </rPr>
      <t xml:space="preserve"> BASE DE PREÇOS</t>
    </r>
    <r>
      <rPr>
        <sz val="8.5"/>
        <rFont val="Times New Roman"/>
        <family val="1"/>
      </rPr>
      <t>: SINAPI</t>
    </r>
  </si>
  <si>
    <t>SETEMBRO</t>
  </si>
  <si>
    <t>TUBO PVC RÍGIDO PBA PONTA E BOLSA C/ JUNTA ELÁSTICA (JE), CLASSE 12, DIÂMETRO NOMINAL 50 MM, PARA REDE DE AGUA (NBR 5647)</t>
  </si>
  <si>
    <t>TUBO PVC RÍGIDO PBA PONTA E BOLSA C/ JUNTA ELÁSTICA (JE), CLASSE 12, DIÂMETRO NOMINAL 75 MM, PARA REDE DE AGUA (NBR 5647)</t>
  </si>
  <si>
    <t>TUBO PVC RÍGIDO PBA PONTA E BOLSA C/ JUNTA ELÁSTICA (JE), CLASSE 12, DIÂMETRO NOMINAL 100 MM, PARA REDE DE AGUA (NBR 5647)</t>
  </si>
  <si>
    <t>TUBO DE POLIETILENO DE ALTA DENSIDADE (PEAD), PE-80, DE = 20 MM x 2,3 MM DE PAREDE, PARA LIGACAO DE AGUA PREDIAL (NBR 15561)</t>
  </si>
  <si>
    <t>HIDROMETRO UNIJATO MAGNETICO, COM RELOJOARIA SECA, CLASSE B, VAZAO MAXIMA DE 3,0 M³/H, DIÂMETRO DE 1/2"</t>
  </si>
  <si>
    <t>CATMAT</t>
  </si>
  <si>
    <t>GRUPO I: TUBOS PVC</t>
  </si>
  <si>
    <t>(COTA DE ATE 25% - Exclusivo para ME e EPP):                                  HIDROMETRO UNIJATO MAGNETICO, COM RELOJOARIA SECA, CLASSE B, VAZAO MAXIMA DE 3,0 M³/H, DIÂMETRO DE 1/2"</t>
  </si>
  <si>
    <t>BDI:</t>
  </si>
  <si>
    <t>12,00%</t>
  </si>
  <si>
    <t>TOTAL GRUPO I (R$)</t>
  </si>
  <si>
    <t>TOTAL  (R$)</t>
  </si>
  <si>
    <t xml:space="preserve">GRUPO II: TUBOS PVC (COTA DE ATE 25% - Exclusivo para ME e EPP):   </t>
  </si>
  <si>
    <t>CANCELADO</t>
  </si>
</sst>
</file>

<file path=xl/styles.xml><?xml version="1.0" encoding="utf-8"?>
<styleSheet xmlns="http://schemas.openxmlformats.org/spreadsheetml/2006/main">
  <numFmts count="2"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.5"/>
      <name val="Times New Roman"/>
      <family val="1"/>
    </font>
    <font>
      <b/>
      <sz val="8"/>
      <name val="Times New Roman"/>
      <family val="1"/>
    </font>
    <font>
      <b/>
      <sz val="8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1"/>
      <color rgb="FF000000"/>
      <name val="Calibri"/>
      <family val="2"/>
    </font>
    <font>
      <sz val="18"/>
      <color theme="3"/>
      <name val="Cambria"/>
      <family val="2"/>
      <scheme val="major"/>
    </font>
    <font>
      <sz val="8"/>
      <name val="Arial"/>
      <family val="2"/>
    </font>
    <font>
      <b/>
      <sz val="9"/>
      <name val="Times New Roman"/>
      <family val="1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" borderId="25" applyNumberFormat="0" applyFont="0" applyAlignment="0" applyProtection="0"/>
    <xf numFmtId="9" fontId="7" fillId="0" borderId="0" quotePrefix="1">
      <protection locked="0"/>
    </xf>
    <xf numFmtId="9" fontId="7" fillId="0" borderId="0" applyFont="0" applyFill="0" applyBorder="0" applyAlignment="0" applyProtection="0"/>
    <xf numFmtId="165" fontId="7" fillId="0" borderId="0" quotePrefix="1">
      <protection locked="0"/>
    </xf>
    <xf numFmtId="165" fontId="7" fillId="0" borderId="0" quotePrefix="1">
      <protection locked="0"/>
    </xf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5" fillId="2" borderId="25" applyNumberFormat="0" applyFont="0" applyAlignment="0" applyProtection="0"/>
    <xf numFmtId="0" fontId="5" fillId="2" borderId="25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quotePrefix="1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quotePrefix="1">
      <protection locked="0"/>
    </xf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6" fillId="0" borderId="0" quotePrefix="1">
      <protection locked="0"/>
    </xf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5" fontId="6" fillId="0" borderId="0" quotePrefix="1">
      <protection locked="0"/>
    </xf>
    <xf numFmtId="0" fontId="3" fillId="0" borderId="0"/>
    <xf numFmtId="0" fontId="19" fillId="0" borderId="0"/>
    <xf numFmtId="9" fontId="6" fillId="0" borderId="0" quotePrefix="1">
      <protection locked="0"/>
    </xf>
    <xf numFmtId="0" fontId="2" fillId="0" borderId="0"/>
    <xf numFmtId="165" fontId="6" fillId="0" borderId="0" quotePrefix="1">
      <protection locked="0"/>
    </xf>
    <xf numFmtId="165" fontId="6" fillId="0" borderId="0" quotePrefix="1">
      <protection locked="0"/>
    </xf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2" borderId="25" applyNumberFormat="0" applyFont="0" applyAlignment="0" applyProtection="0"/>
    <xf numFmtId="0" fontId="1" fillId="2" borderId="25" applyNumberFormat="0" applyFont="0" applyAlignment="0" applyProtection="0"/>
    <xf numFmtId="0" fontId="1" fillId="2" borderId="25" applyNumberFormat="0" applyFont="0" applyAlignment="0" applyProtection="0"/>
    <xf numFmtId="164" fontId="6" fillId="0" borderId="0" applyFont="0" applyFill="0" applyBorder="0" applyAlignment="0" applyProtection="0"/>
  </cellStyleXfs>
  <cellXfs count="98">
    <xf numFmtId="0" fontId="0" fillId="0" borderId="0" xfId="0"/>
    <xf numFmtId="0" fontId="14" fillId="0" borderId="0" xfId="0" applyFont="1" applyBorder="1" applyAlignment="1">
      <alignment vertical="center"/>
    </xf>
    <xf numFmtId="165" fontId="13" fillId="0" borderId="7" xfId="13" applyFont="1" applyFill="1" applyBorder="1" applyAlignment="1">
      <alignment vertical="center"/>
    </xf>
    <xf numFmtId="40" fontId="13" fillId="0" borderId="0" xfId="13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65" fontId="14" fillId="0" borderId="0" xfId="13" applyFont="1" applyBorder="1" applyAlignment="1">
      <alignment horizontal="center" vertical="center"/>
    </xf>
    <xf numFmtId="165" fontId="13" fillId="0" borderId="0" xfId="13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2" fontId="17" fillId="0" borderId="0" xfId="0" applyNumberFormat="1" applyFont="1" applyBorder="1" applyAlignment="1">
      <alignment horizontal="left" vertical="center"/>
    </xf>
    <xf numFmtId="165" fontId="15" fillId="0" borderId="10" xfId="12" applyFont="1" applyBorder="1" applyAlignment="1">
      <alignment horizontal="right" vertical="center"/>
    </xf>
    <xf numFmtId="0" fontId="14" fillId="0" borderId="14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14" fontId="11" fillId="0" borderId="1" xfId="12" quotePrefix="1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4" fontId="18" fillId="0" borderId="4" xfId="13" applyNumberFormat="1" applyFont="1" applyFill="1" applyBorder="1" applyAlignment="1">
      <alignment horizontal="center" vertical="center"/>
    </xf>
    <xf numFmtId="4" fontId="18" fillId="0" borderId="9" xfId="13" applyNumberFormat="1" applyFont="1" applyFill="1" applyBorder="1" applyAlignment="1">
      <alignment horizontal="right" vertical="center"/>
    </xf>
    <xf numFmtId="0" fontId="18" fillId="0" borderId="19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vertical="center"/>
    </xf>
    <xf numFmtId="165" fontId="15" fillId="3" borderId="6" xfId="13" applyFont="1" applyFill="1" applyBorder="1" applyAlignment="1">
      <alignment horizontal="center" vertical="center"/>
    </xf>
    <xf numFmtId="165" fontId="15" fillId="3" borderId="6" xfId="13" applyFont="1" applyFill="1" applyBorder="1" applyAlignment="1">
      <alignment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5" fontId="15" fillId="3" borderId="2" xfId="13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165" fontId="15" fillId="3" borderId="11" xfId="13" applyFont="1" applyFill="1" applyBorder="1" applyAlignment="1">
      <alignment horizontal="center" vertical="center"/>
    </xf>
    <xf numFmtId="165" fontId="15" fillId="3" borderId="11" xfId="13" applyFont="1" applyFill="1" applyBorder="1" applyAlignment="1">
      <alignment vertical="center"/>
    </xf>
    <xf numFmtId="40" fontId="15" fillId="3" borderId="15" xfId="13" applyNumberFormat="1" applyFont="1" applyFill="1" applyBorder="1" applyAlignment="1">
      <alignment horizontal="centerContinuous" vertical="center"/>
    </xf>
    <xf numFmtId="40" fontId="15" fillId="3" borderId="20" xfId="13" applyNumberFormat="1" applyFont="1" applyFill="1" applyBorder="1" applyAlignment="1">
      <alignment horizontal="centerContinuous" vertical="center"/>
    </xf>
    <xf numFmtId="0" fontId="18" fillId="0" borderId="4" xfId="0" applyFont="1" applyFill="1" applyBorder="1" applyAlignment="1">
      <alignment horizontal="center" vertical="center" wrapText="1"/>
    </xf>
    <xf numFmtId="14" fontId="18" fillId="0" borderId="1" xfId="49" quotePrefix="1" applyNumberFormat="1" applyFont="1" applyBorder="1" applyAlignment="1">
      <alignment horizontal="center" vertical="center"/>
    </xf>
    <xf numFmtId="0" fontId="18" fillId="0" borderId="4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vertical="center"/>
    </xf>
    <xf numFmtId="0" fontId="0" fillId="0" borderId="7" xfId="0" applyBorder="1"/>
    <xf numFmtId="165" fontId="14" fillId="0" borderId="7" xfId="13" applyFont="1" applyBorder="1" applyAlignment="1">
      <alignment horizontal="center" vertical="center"/>
    </xf>
    <xf numFmtId="40" fontId="13" fillId="0" borderId="29" xfId="13" applyNumberFormat="1" applyFont="1" applyBorder="1" applyAlignment="1">
      <alignment vertical="center"/>
    </xf>
    <xf numFmtId="40" fontId="13" fillId="0" borderId="30" xfId="13" applyNumberFormat="1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7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8" fillId="0" borderId="27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4" fontId="18" fillId="0" borderId="34" xfId="13" applyNumberFormat="1" applyFont="1" applyFill="1" applyBorder="1" applyAlignment="1">
      <alignment horizontal="right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20" xfId="12" applyNumberFormat="1" applyFont="1" applyBorder="1" applyAlignment="1">
      <alignment vertical="center"/>
    </xf>
    <xf numFmtId="165" fontId="21" fillId="0" borderId="0" xfId="13" applyFont="1"/>
    <xf numFmtId="4" fontId="18" fillId="0" borderId="28" xfId="13" applyNumberFormat="1" applyFont="1" applyFill="1" applyBorder="1" applyAlignment="1">
      <alignment horizontal="center" vertical="center"/>
    </xf>
    <xf numFmtId="3" fontId="18" fillId="0" borderId="28" xfId="1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0" fontId="21" fillId="0" borderId="0" xfId="0" applyFont="1"/>
    <xf numFmtId="4" fontId="23" fillId="0" borderId="0" xfId="0" applyNumberFormat="1" applyFont="1"/>
    <xf numFmtId="0" fontId="18" fillId="0" borderId="35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left" vertical="center" wrapText="1"/>
    </xf>
    <xf numFmtId="3" fontId="18" fillId="0" borderId="35" xfId="13" applyNumberFormat="1" applyFont="1" applyFill="1" applyBorder="1" applyAlignment="1">
      <alignment horizontal="center" vertical="center"/>
    </xf>
    <xf numFmtId="4" fontId="18" fillId="0" borderId="35" xfId="13" applyNumberFormat="1" applyFont="1" applyFill="1" applyBorder="1" applyAlignment="1">
      <alignment horizontal="right" vertical="center"/>
    </xf>
    <xf numFmtId="4" fontId="22" fillId="0" borderId="38" xfId="13" applyNumberFormat="1" applyFont="1" applyFill="1" applyBorder="1" applyAlignment="1">
      <alignment horizontal="right" vertical="center"/>
    </xf>
    <xf numFmtId="4" fontId="22" fillId="0" borderId="39" xfId="13" applyNumberFormat="1" applyFont="1" applyFill="1" applyBorder="1" applyAlignment="1">
      <alignment horizontal="right" vertical="center"/>
    </xf>
    <xf numFmtId="165" fontId="15" fillId="0" borderId="0" xfId="13" applyFont="1" applyFill="1" applyBorder="1" applyAlignment="1">
      <alignment horizontal="right" vertical="center"/>
    </xf>
    <xf numFmtId="4" fontId="22" fillId="0" borderId="0" xfId="13" applyNumberFormat="1" applyFont="1" applyFill="1" applyBorder="1" applyAlignment="1">
      <alignment horizontal="right" vertical="center"/>
    </xf>
    <xf numFmtId="4" fontId="0" fillId="0" borderId="0" xfId="0" applyNumberFormat="1"/>
    <xf numFmtId="165" fontId="0" fillId="0" borderId="0" xfId="13" applyFont="1"/>
    <xf numFmtId="0" fontId="18" fillId="0" borderId="40" xfId="0" applyFont="1" applyFill="1" applyBorder="1" applyAlignment="1">
      <alignment horizontal="center" vertical="center"/>
    </xf>
    <xf numFmtId="3" fontId="18" fillId="0" borderId="2" xfId="13" applyNumberFormat="1" applyFont="1" applyFill="1" applyBorder="1" applyAlignment="1">
      <alignment horizontal="center" vertical="center"/>
    </xf>
    <xf numFmtId="4" fontId="18" fillId="0" borderId="41" xfId="13" applyNumberFormat="1" applyFont="1" applyFill="1" applyBorder="1" applyAlignment="1">
      <alignment horizontal="right" vertical="center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left" vertical="center" wrapText="1"/>
    </xf>
    <xf numFmtId="3" fontId="18" fillId="0" borderId="43" xfId="13" applyNumberFormat="1" applyFont="1" applyFill="1" applyBorder="1" applyAlignment="1">
      <alignment horizontal="center" vertical="center"/>
    </xf>
    <xf numFmtId="4" fontId="18" fillId="0" borderId="44" xfId="13" applyNumberFormat="1" applyFont="1" applyFill="1" applyBorder="1" applyAlignment="1">
      <alignment horizontal="right" vertical="center"/>
    </xf>
    <xf numFmtId="0" fontId="6" fillId="0" borderId="0" xfId="0" applyFont="1"/>
    <xf numFmtId="49" fontId="18" fillId="0" borderId="17" xfId="12" applyNumberFormat="1" applyFont="1" applyFill="1" applyBorder="1" applyAlignment="1">
      <alignment horizontal="center" vertical="center"/>
    </xf>
    <xf numFmtId="49" fontId="18" fillId="0" borderId="15" xfId="12" applyNumberFormat="1" applyFont="1" applyFill="1" applyBorder="1" applyAlignment="1">
      <alignment horizontal="center" vertical="center"/>
    </xf>
    <xf numFmtId="49" fontId="18" fillId="0" borderId="21" xfId="12" applyNumberFormat="1" applyFont="1" applyFill="1" applyBorder="1" applyAlignment="1">
      <alignment horizontal="center" vertical="center"/>
    </xf>
    <xf numFmtId="40" fontId="15" fillId="3" borderId="5" xfId="13" applyNumberFormat="1" applyFont="1" applyFill="1" applyBorder="1" applyAlignment="1">
      <alignment horizontal="center" vertical="center"/>
    </xf>
    <xf numFmtId="40" fontId="15" fillId="3" borderId="8" xfId="13" applyNumberFormat="1" applyFont="1" applyFill="1" applyBorder="1" applyAlignment="1">
      <alignment horizontal="center" vertical="center"/>
    </xf>
    <xf numFmtId="40" fontId="15" fillId="3" borderId="16" xfId="13" applyNumberFormat="1" applyFont="1" applyFill="1" applyBorder="1" applyAlignment="1">
      <alignment horizontal="center" vertical="center"/>
    </xf>
    <xf numFmtId="40" fontId="15" fillId="3" borderId="24" xfId="13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31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left" vertical="center"/>
    </xf>
    <xf numFmtId="0" fontId="16" fillId="3" borderId="20" xfId="0" applyFont="1" applyFill="1" applyBorder="1" applyAlignment="1">
      <alignment horizontal="left" vertical="center"/>
    </xf>
    <xf numFmtId="165" fontId="15" fillId="0" borderId="13" xfId="13" applyFont="1" applyFill="1" applyBorder="1" applyAlignment="1">
      <alignment horizontal="right" vertical="center"/>
    </xf>
    <xf numFmtId="165" fontId="15" fillId="0" borderId="26" xfId="13" applyFont="1" applyFill="1" applyBorder="1" applyAlignment="1">
      <alignment horizontal="right" vertical="center"/>
    </xf>
    <xf numFmtId="165" fontId="15" fillId="0" borderId="36" xfId="13" applyFont="1" applyFill="1" applyBorder="1" applyAlignment="1">
      <alignment horizontal="right" vertical="center"/>
    </xf>
    <xf numFmtId="165" fontId="15" fillId="0" borderId="35" xfId="13" applyFont="1" applyFill="1" applyBorder="1" applyAlignment="1">
      <alignment horizontal="right" vertical="center"/>
    </xf>
    <xf numFmtId="165" fontId="15" fillId="0" borderId="37" xfId="13" applyFont="1" applyFill="1" applyBorder="1" applyAlignment="1">
      <alignment horizontal="right" vertical="center"/>
    </xf>
  </cellXfs>
  <cellStyles count="82">
    <cellStyle name="Moeda 2" xfId="18"/>
    <cellStyle name="Moeda 2 2" xfId="19"/>
    <cellStyle name="Normal" xfId="0" builtinId="0"/>
    <cellStyle name="Normal 10" xfId="76"/>
    <cellStyle name="Normal 2" xfId="1"/>
    <cellStyle name="Normal 2 2" xfId="2"/>
    <cellStyle name="Normal 2 2 2" xfId="3"/>
    <cellStyle name="Normal 2 2 2 2" xfId="17"/>
    <cellStyle name="Normal 2 2 3" xfId="20"/>
    <cellStyle name="Normal 2 2 4" xfId="21"/>
    <cellStyle name="Normal 2 2 5" xfId="22"/>
    <cellStyle name="Normal 2 3" xfId="4"/>
    <cellStyle name="Normal 2 3 2" xfId="23"/>
    <cellStyle name="Normal 2 3 3" xfId="24"/>
    <cellStyle name="Normal 2 4" xfId="16"/>
    <cellStyle name="Normal 2 4 2" xfId="25"/>
    <cellStyle name="Normal 2 5" xfId="26"/>
    <cellStyle name="Normal 2 6" xfId="27"/>
    <cellStyle name="Normal 3" xfId="5"/>
    <cellStyle name="Normal 3 2" xfId="28"/>
    <cellStyle name="Normal 3 3" xfId="29"/>
    <cellStyle name="Normal 4" xfId="6"/>
    <cellStyle name="Normal 4 2" xfId="60"/>
    <cellStyle name="Normal 5" xfId="61"/>
    <cellStyle name="Normal 5 2" xfId="67"/>
    <cellStyle name="Normal 5 2 2" xfId="69"/>
    <cellStyle name="Normal 5 2 3" xfId="72"/>
    <cellStyle name="Normal 6" xfId="62"/>
    <cellStyle name="Normal 7" xfId="63"/>
    <cellStyle name="Normal 8" xfId="64"/>
    <cellStyle name="Normal 9" xfId="70"/>
    <cellStyle name="Normal 9 2" xfId="77"/>
    <cellStyle name="Nota 2" xfId="7"/>
    <cellStyle name="Nota 2 2" xfId="30"/>
    <cellStyle name="Nota 2 2 2" xfId="78"/>
    <cellStyle name="Nota 2 3" xfId="31"/>
    <cellStyle name="Nota 2 3 2" xfId="79"/>
    <cellStyle name="Nota 2 4" xfId="80"/>
    <cellStyle name="Porcentagem 2" xfId="8"/>
    <cellStyle name="Porcentagem 2 2" xfId="32"/>
    <cellStyle name="Porcentagem 2 2 2" xfId="33"/>
    <cellStyle name="Porcentagem 2 2 3" xfId="34"/>
    <cellStyle name="Porcentagem 2 2 4" xfId="35"/>
    <cellStyle name="Porcentagem 2 3" xfId="36"/>
    <cellStyle name="Porcentagem 2 4" xfId="37"/>
    <cellStyle name="Porcentagem 2 5" xfId="38"/>
    <cellStyle name="Porcentagem 3" xfId="9"/>
    <cellStyle name="Porcentagem 3 2" xfId="39"/>
    <cellStyle name="Porcentagem 3 3" xfId="40"/>
    <cellStyle name="Porcentagem 4" xfId="41"/>
    <cellStyle name="Porcentagem 4 2" xfId="42"/>
    <cellStyle name="Porcentagem 5" xfId="43"/>
    <cellStyle name="Porcentagem 5 2" xfId="44"/>
    <cellStyle name="Porcentagem 6" xfId="65"/>
    <cellStyle name="Porcentagem 7" xfId="59"/>
    <cellStyle name="Porcentagem 8" xfId="71"/>
    <cellStyle name="Separador de milhares" xfId="13" builtinId="3"/>
    <cellStyle name="Separador de milhares 2" xfId="10"/>
    <cellStyle name="Separador de milhares 2 2" xfId="11"/>
    <cellStyle name="Separador de milhares 2 2 2" xfId="45"/>
    <cellStyle name="Separador de milhares 2 2 3" xfId="46"/>
    <cellStyle name="Separador de milhares 2 3" xfId="47"/>
    <cellStyle name="Separador de milhares 2 4" xfId="48"/>
    <cellStyle name="Separador de milhares 2 5" xfId="81"/>
    <cellStyle name="Separador de milhares 3" xfId="12"/>
    <cellStyle name="Separador de milhares 3 2" xfId="49"/>
    <cellStyle name="Separador de milhares 3 3" xfId="50"/>
    <cellStyle name="Separador de milhares 3 4" xfId="51"/>
    <cellStyle name="Separador de milhares 4" xfId="52"/>
    <cellStyle name="Separador de milhares 4 2" xfId="53"/>
    <cellStyle name="Separador de milhares 4 3" xfId="68"/>
    <cellStyle name="Separador de milhares 5" xfId="74"/>
    <cellStyle name="Separador de milhares 6" xfId="73"/>
    <cellStyle name="Título 5" xfId="75"/>
    <cellStyle name="Vírgula 2" xfId="14"/>
    <cellStyle name="Vírgula 2 2" xfId="54"/>
    <cellStyle name="Vírgula 2 3" xfId="55"/>
    <cellStyle name="Vírgula 2 4" xfId="56"/>
    <cellStyle name="Vírgula 3" xfId="57"/>
    <cellStyle name="Vírgula 3 2" xfId="66"/>
    <cellStyle name="Vírgula 4" xfId="58"/>
    <cellStyle name="Vírgula 5" xfId="15"/>
  </cellStyles>
  <dxfs count="24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2</xdr:col>
      <xdr:colOff>581025</xdr:colOff>
      <xdr:row>2</xdr:row>
      <xdr:rowOff>90555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xmlns="" id="{4B365E44-77D2-415D-AF21-5453E6F0E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1457325" cy="414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topLeftCell="A13" zoomScaleNormal="100" workbookViewId="0">
      <selection activeCell="A30" sqref="A30"/>
    </sheetView>
  </sheetViews>
  <sheetFormatPr defaultRowHeight="12.75"/>
  <cols>
    <col min="1" max="1" width="7" customWidth="1"/>
    <col min="2" max="2" width="7.42578125" customWidth="1"/>
    <col min="3" max="3" width="12.85546875" customWidth="1"/>
    <col min="4" max="4" width="59.7109375" customWidth="1"/>
    <col min="5" max="5" width="7" customWidth="1"/>
    <col min="7" max="7" width="11.7109375" bestFit="1" customWidth="1"/>
    <col min="8" max="8" width="10.140625" bestFit="1" customWidth="1"/>
    <col min="9" max="9" width="11.140625" hidden="1" customWidth="1"/>
    <col min="10" max="10" width="11.7109375" bestFit="1" customWidth="1"/>
    <col min="13" max="13" width="12.85546875" bestFit="1" customWidth="1"/>
    <col min="14" max="14" width="11.5703125" customWidth="1"/>
  </cols>
  <sheetData>
    <row r="1" spans="1:13">
      <c r="A1" s="34"/>
      <c r="B1" s="42"/>
      <c r="C1" s="4"/>
      <c r="D1" s="1"/>
      <c r="E1" s="5"/>
      <c r="F1" s="6"/>
      <c r="G1" s="3"/>
      <c r="H1" s="3"/>
    </row>
    <row r="2" spans="1:13">
      <c r="A2" s="34"/>
      <c r="B2" s="42"/>
      <c r="C2" s="4"/>
      <c r="D2" s="1"/>
      <c r="E2" s="5"/>
      <c r="F2" s="6"/>
      <c r="G2" s="3"/>
      <c r="H2" s="3"/>
    </row>
    <row r="3" spans="1:13" ht="9" customHeight="1" thickBot="1">
      <c r="A3" s="34"/>
      <c r="B3" s="42"/>
      <c r="C3" s="4"/>
      <c r="D3" s="1"/>
      <c r="E3" s="5"/>
      <c r="F3" s="6"/>
      <c r="G3" s="3"/>
      <c r="H3" s="3"/>
    </row>
    <row r="4" spans="1:13" ht="13.5" thickTop="1">
      <c r="A4" s="36"/>
      <c r="B4" s="43"/>
      <c r="C4" s="37" t="s">
        <v>18</v>
      </c>
      <c r="D4" s="38"/>
      <c r="E4" s="39"/>
      <c r="F4" s="2"/>
      <c r="G4" s="40"/>
      <c r="H4" s="41"/>
    </row>
    <row r="5" spans="1:13">
      <c r="A5" s="7" t="s">
        <v>1</v>
      </c>
      <c r="B5" s="44"/>
      <c r="C5" s="1" t="s">
        <v>12</v>
      </c>
      <c r="D5" s="8"/>
      <c r="E5" s="9" t="s">
        <v>29</v>
      </c>
      <c r="F5" s="82" t="s">
        <v>30</v>
      </c>
      <c r="G5" s="83"/>
      <c r="H5" s="84"/>
    </row>
    <row r="6" spans="1:13">
      <c r="A6" s="10" t="s">
        <v>19</v>
      </c>
      <c r="B6" s="45"/>
      <c r="C6" s="1"/>
      <c r="D6" s="11"/>
      <c r="E6" s="9" t="s">
        <v>9</v>
      </c>
      <c r="F6" s="12"/>
      <c r="G6" s="32" t="s">
        <v>20</v>
      </c>
      <c r="H6" s="53">
        <v>2018</v>
      </c>
    </row>
    <row r="7" spans="1:13">
      <c r="A7" s="90" t="s">
        <v>27</v>
      </c>
      <c r="B7" s="91"/>
      <c r="C7" s="91"/>
      <c r="D7" s="91"/>
      <c r="E7" s="91"/>
      <c r="F7" s="91"/>
      <c r="G7" s="91"/>
      <c r="H7" s="92"/>
    </row>
    <row r="8" spans="1:13" ht="9" customHeight="1">
      <c r="A8" s="17"/>
      <c r="B8" s="89" t="s">
        <v>26</v>
      </c>
      <c r="C8" s="18"/>
      <c r="D8" s="19"/>
      <c r="E8" s="20"/>
      <c r="F8" s="21"/>
      <c r="G8" s="85" t="s">
        <v>2</v>
      </c>
      <c r="H8" s="86"/>
    </row>
    <row r="9" spans="1:13" ht="9" customHeight="1">
      <c r="A9" s="22" t="s">
        <v>3</v>
      </c>
      <c r="B9" s="89"/>
      <c r="C9" s="23" t="s">
        <v>4</v>
      </c>
      <c r="D9" s="23" t="s">
        <v>0</v>
      </c>
      <c r="E9" s="24" t="s">
        <v>5</v>
      </c>
      <c r="F9" s="24" t="s">
        <v>6</v>
      </c>
      <c r="G9" s="87"/>
      <c r="H9" s="88"/>
    </row>
    <row r="10" spans="1:13" ht="9" customHeight="1">
      <c r="A10" s="25"/>
      <c r="B10" s="89"/>
      <c r="C10" s="26"/>
      <c r="D10" s="26"/>
      <c r="E10" s="27"/>
      <c r="F10" s="28"/>
      <c r="G10" s="29" t="s">
        <v>7</v>
      </c>
      <c r="H10" s="30" t="s">
        <v>8</v>
      </c>
    </row>
    <row r="11" spans="1:13" ht="22.5">
      <c r="A11" s="16">
        <v>1</v>
      </c>
      <c r="B11" s="46">
        <v>38814</v>
      </c>
      <c r="C11" s="31" t="s">
        <v>13</v>
      </c>
      <c r="D11" s="33" t="s">
        <v>21</v>
      </c>
      <c r="E11" s="13" t="s">
        <v>11</v>
      </c>
      <c r="F11" s="14">
        <v>16905</v>
      </c>
      <c r="G11" s="13">
        <f>ROUND(9.8224,2)</f>
        <v>9.82</v>
      </c>
      <c r="H11" s="15">
        <f t="shared" ref="H11:H13" si="0">IF(F11=" "," ",F11*G11)</f>
        <v>166007.1</v>
      </c>
      <c r="J11" s="57"/>
      <c r="M11" s="70"/>
    </row>
    <row r="12" spans="1:13" ht="22.5">
      <c r="A12" s="16">
        <v>2</v>
      </c>
      <c r="B12" s="46">
        <v>38814</v>
      </c>
      <c r="C12" s="31" t="s">
        <v>14</v>
      </c>
      <c r="D12" s="33" t="s">
        <v>22</v>
      </c>
      <c r="E12" s="13" t="s">
        <v>11</v>
      </c>
      <c r="F12" s="14">
        <v>5781</v>
      </c>
      <c r="G12" s="13">
        <f>ROUND(19.936,2)</f>
        <v>19.940000000000001</v>
      </c>
      <c r="H12" s="15">
        <f t="shared" si="0"/>
        <v>115273.14000000001</v>
      </c>
      <c r="J12" s="57"/>
      <c r="M12" s="70"/>
    </row>
    <row r="13" spans="1:13" ht="22.5">
      <c r="A13" s="16">
        <v>3</v>
      </c>
      <c r="B13" s="46">
        <v>38814</v>
      </c>
      <c r="C13" s="31" t="s">
        <v>15</v>
      </c>
      <c r="D13" s="33" t="s">
        <v>23</v>
      </c>
      <c r="E13" s="13" t="s">
        <v>11</v>
      </c>
      <c r="F13" s="14">
        <v>229</v>
      </c>
      <c r="G13" s="13">
        <f>ROUND(37.968,2)</f>
        <v>37.97</v>
      </c>
      <c r="H13" s="15">
        <f t="shared" si="0"/>
        <v>8695.1299999999992</v>
      </c>
      <c r="J13" s="57"/>
      <c r="M13" s="70"/>
    </row>
    <row r="14" spans="1:13" ht="24.75" customHeight="1">
      <c r="A14" s="47">
        <v>4</v>
      </c>
      <c r="B14" s="48"/>
      <c r="C14" s="35"/>
      <c r="D14" s="35" t="s">
        <v>34</v>
      </c>
      <c r="E14" s="35"/>
      <c r="F14" s="55"/>
      <c r="G14" s="35"/>
      <c r="H14" s="50"/>
      <c r="J14" s="58"/>
      <c r="M14" s="70"/>
    </row>
    <row r="15" spans="1:13" ht="13.5" thickBot="1">
      <c r="A15" s="93" t="s">
        <v>31</v>
      </c>
      <c r="B15" s="94"/>
      <c r="C15" s="94"/>
      <c r="D15" s="94"/>
      <c r="E15" s="94"/>
      <c r="F15" s="94"/>
      <c r="G15" s="94"/>
      <c r="H15" s="67">
        <f>H11+H12+H13+H14</f>
        <v>289975.37</v>
      </c>
      <c r="J15" s="58"/>
    </row>
    <row r="16" spans="1:13" ht="13.5" thickTop="1">
      <c r="A16" s="68"/>
      <c r="B16" s="68"/>
      <c r="C16" s="68"/>
      <c r="D16" s="68"/>
      <c r="E16" s="68"/>
      <c r="F16" s="68"/>
      <c r="G16" s="68"/>
      <c r="H16" s="69"/>
      <c r="J16" s="58"/>
      <c r="M16" s="71"/>
    </row>
    <row r="17" spans="1:14">
      <c r="A17" s="90" t="s">
        <v>33</v>
      </c>
      <c r="B17" s="91"/>
      <c r="C17" s="91"/>
      <c r="D17" s="91"/>
      <c r="E17" s="91"/>
      <c r="F17" s="91"/>
      <c r="G17" s="91"/>
      <c r="H17" s="92"/>
      <c r="J17" s="58"/>
    </row>
    <row r="18" spans="1:14">
      <c r="A18" s="17"/>
      <c r="B18" s="89" t="s">
        <v>26</v>
      </c>
      <c r="C18" s="18"/>
      <c r="D18" s="19"/>
      <c r="E18" s="20"/>
      <c r="F18" s="21"/>
      <c r="G18" s="85" t="s">
        <v>2</v>
      </c>
      <c r="H18" s="86"/>
      <c r="J18" s="58"/>
    </row>
    <row r="19" spans="1:14">
      <c r="A19" s="22" t="s">
        <v>3</v>
      </c>
      <c r="B19" s="89"/>
      <c r="C19" s="23" t="s">
        <v>4</v>
      </c>
      <c r="D19" s="23" t="s">
        <v>0</v>
      </c>
      <c r="E19" s="24" t="s">
        <v>5</v>
      </c>
      <c r="F19" s="24" t="s">
        <v>6</v>
      </c>
      <c r="G19" s="87"/>
      <c r="H19" s="88"/>
      <c r="J19" s="58"/>
    </row>
    <row r="20" spans="1:14">
      <c r="A20" s="25"/>
      <c r="B20" s="89"/>
      <c r="C20" s="26"/>
      <c r="D20" s="26"/>
      <c r="E20" s="27"/>
      <c r="F20" s="28"/>
      <c r="G20" s="29" t="s">
        <v>7</v>
      </c>
      <c r="H20" s="30" t="s">
        <v>8</v>
      </c>
      <c r="J20" s="58"/>
    </row>
    <row r="21" spans="1:14" ht="22.5">
      <c r="A21" s="16">
        <v>5</v>
      </c>
      <c r="B21" s="46">
        <v>38814</v>
      </c>
      <c r="C21" s="31" t="s">
        <v>13</v>
      </c>
      <c r="D21" s="33" t="s">
        <v>21</v>
      </c>
      <c r="E21" s="13" t="s">
        <v>11</v>
      </c>
      <c r="F21" s="14">
        <v>5635</v>
      </c>
      <c r="G21" s="13">
        <f>ROUND(9.8224,2)</f>
        <v>9.82</v>
      </c>
      <c r="H21" s="15">
        <f t="shared" ref="H21:H23" si="1">IF(F21=" "," ",F21*G21)</f>
        <v>55335.700000000004</v>
      </c>
      <c r="J21" s="58"/>
    </row>
    <row r="22" spans="1:14" ht="22.5">
      <c r="A22" s="16">
        <v>6</v>
      </c>
      <c r="B22" s="46">
        <v>38814</v>
      </c>
      <c r="C22" s="31" t="s">
        <v>14</v>
      </c>
      <c r="D22" s="33" t="s">
        <v>22</v>
      </c>
      <c r="E22" s="13" t="s">
        <v>11</v>
      </c>
      <c r="F22" s="14">
        <v>1927</v>
      </c>
      <c r="G22" s="13">
        <f>ROUND(19.936,2)</f>
        <v>19.940000000000001</v>
      </c>
      <c r="H22" s="15">
        <f t="shared" si="1"/>
        <v>38424.380000000005</v>
      </c>
      <c r="J22" s="58"/>
    </row>
    <row r="23" spans="1:14" ht="22.5">
      <c r="A23" s="16">
        <v>7</v>
      </c>
      <c r="B23" s="46">
        <v>38814</v>
      </c>
      <c r="C23" s="31" t="s">
        <v>15</v>
      </c>
      <c r="D23" s="33" t="s">
        <v>23</v>
      </c>
      <c r="E23" s="13" t="s">
        <v>11</v>
      </c>
      <c r="F23" s="14">
        <v>77</v>
      </c>
      <c r="G23" s="13">
        <f>ROUND(37.968,2)</f>
        <v>37.97</v>
      </c>
      <c r="H23" s="15">
        <f t="shared" si="1"/>
        <v>2923.69</v>
      </c>
      <c r="J23" s="58"/>
    </row>
    <row r="24" spans="1:14">
      <c r="A24" s="47">
        <v>8</v>
      </c>
      <c r="B24" s="48"/>
      <c r="C24" s="35"/>
      <c r="D24" s="35" t="s">
        <v>34</v>
      </c>
      <c r="E24" s="35"/>
      <c r="F24" s="55"/>
      <c r="G24" s="35"/>
      <c r="H24" s="50"/>
      <c r="J24" s="58"/>
    </row>
    <row r="25" spans="1:14" ht="13.5" thickBot="1">
      <c r="A25" s="93" t="s">
        <v>31</v>
      </c>
      <c r="B25" s="94"/>
      <c r="C25" s="94"/>
      <c r="D25" s="94"/>
      <c r="E25" s="94"/>
      <c r="F25" s="94"/>
      <c r="G25" s="94"/>
      <c r="H25" s="67">
        <f>H21+H22+H23+H24</f>
        <v>96683.770000000019</v>
      </c>
      <c r="J25" s="58"/>
    </row>
    <row r="26" spans="1:14" ht="13.5" thickTop="1">
      <c r="I26" s="54"/>
      <c r="M26" s="81"/>
    </row>
    <row r="27" spans="1:14" ht="9" customHeight="1">
      <c r="A27" s="17"/>
      <c r="B27" s="89" t="s">
        <v>26</v>
      </c>
      <c r="C27" s="18"/>
      <c r="D27" s="19"/>
      <c r="E27" s="20"/>
      <c r="F27" s="21"/>
      <c r="G27" s="85" t="s">
        <v>2</v>
      </c>
      <c r="H27" s="86"/>
    </row>
    <row r="28" spans="1:14" ht="9" customHeight="1">
      <c r="A28" s="22" t="s">
        <v>3</v>
      </c>
      <c r="B28" s="89"/>
      <c r="C28" s="23" t="s">
        <v>4</v>
      </c>
      <c r="D28" s="23" t="s">
        <v>0</v>
      </c>
      <c r="E28" s="24" t="s">
        <v>5</v>
      </c>
      <c r="F28" s="24" t="s">
        <v>6</v>
      </c>
      <c r="G28" s="87"/>
      <c r="H28" s="88"/>
    </row>
    <row r="29" spans="1:14" ht="9" customHeight="1">
      <c r="A29" s="25"/>
      <c r="B29" s="89"/>
      <c r="C29" s="26"/>
      <c r="D29" s="26"/>
      <c r="E29" s="27"/>
      <c r="F29" s="28"/>
      <c r="G29" s="29" t="s">
        <v>7</v>
      </c>
      <c r="H29" s="30" t="s">
        <v>8</v>
      </c>
    </row>
    <row r="30" spans="1:14" ht="22.5">
      <c r="A30" s="51">
        <v>9</v>
      </c>
      <c r="B30" s="52">
        <v>127744</v>
      </c>
      <c r="C30" s="35" t="s">
        <v>17</v>
      </c>
      <c r="D30" s="49" t="s">
        <v>25</v>
      </c>
      <c r="E30" s="35" t="s">
        <v>10</v>
      </c>
      <c r="F30" s="56">
        <f>I30*0.7</f>
        <v>1421</v>
      </c>
      <c r="G30" s="35">
        <f>ROUND(144.2784,2)</f>
        <v>144.28</v>
      </c>
      <c r="H30" s="50">
        <f>IF(F30=" "," ",F30*G30)</f>
        <v>205021.88</v>
      </c>
      <c r="I30" s="59">
        <f>(1471)+559</f>
        <v>2030</v>
      </c>
    </row>
    <row r="31" spans="1:14" ht="33.75">
      <c r="A31" s="75">
        <v>10</v>
      </c>
      <c r="B31" s="76">
        <v>127744</v>
      </c>
      <c r="C31" s="77" t="s">
        <v>17</v>
      </c>
      <c r="D31" s="78" t="s">
        <v>28</v>
      </c>
      <c r="E31" s="77" t="s">
        <v>10</v>
      </c>
      <c r="F31" s="79">
        <f>I30-F30</f>
        <v>609</v>
      </c>
      <c r="G31" s="77">
        <f>ROUND(144.2784,2)</f>
        <v>144.28</v>
      </c>
      <c r="H31" s="80">
        <f t="shared" ref="H31" si="2">IF(F31=" "," ",F31*G31)</f>
        <v>87866.52</v>
      </c>
      <c r="N31" s="70"/>
    </row>
    <row r="32" spans="1:14" ht="22.5">
      <c r="A32" s="75">
        <v>11</v>
      </c>
      <c r="B32" s="76">
        <v>238036</v>
      </c>
      <c r="C32" s="77" t="s">
        <v>16</v>
      </c>
      <c r="D32" s="78" t="s">
        <v>24</v>
      </c>
      <c r="E32" s="77" t="s">
        <v>11</v>
      </c>
      <c r="F32" s="79">
        <v>17326</v>
      </c>
      <c r="G32" s="77">
        <v>4.03</v>
      </c>
      <c r="H32" s="80">
        <f>G32*F32</f>
        <v>69823.78</v>
      </c>
    </row>
    <row r="33" spans="1:13" ht="13.5" thickBot="1">
      <c r="A33" s="72"/>
      <c r="B33" s="52"/>
      <c r="C33" s="35"/>
      <c r="D33" s="49"/>
      <c r="E33" s="35"/>
      <c r="F33" s="73"/>
      <c r="G33" s="35"/>
      <c r="H33" s="74"/>
    </row>
    <row r="34" spans="1:13" ht="14.25" thickTop="1" thickBot="1">
      <c r="A34" s="61"/>
      <c r="B34" s="61"/>
      <c r="C34" s="62"/>
      <c r="D34" s="63"/>
      <c r="E34" s="62"/>
      <c r="F34" s="64"/>
      <c r="G34" s="62"/>
      <c r="H34" s="65"/>
      <c r="M34" s="71"/>
    </row>
    <row r="35" spans="1:13" ht="14.25" thickTop="1" thickBot="1">
      <c r="A35" s="95" t="s">
        <v>32</v>
      </c>
      <c r="B35" s="96"/>
      <c r="C35" s="96"/>
      <c r="D35" s="96"/>
      <c r="E35" s="96"/>
      <c r="F35" s="96"/>
      <c r="G35" s="97"/>
      <c r="H35" s="66">
        <f>H15+H25+H30+H31+H32</f>
        <v>749371.32000000007</v>
      </c>
    </row>
    <row r="36" spans="1:13" ht="13.5" thickTop="1">
      <c r="H36" s="60"/>
    </row>
  </sheetData>
  <mergeCells count="12">
    <mergeCell ref="A25:G25"/>
    <mergeCell ref="A35:G35"/>
    <mergeCell ref="A15:G15"/>
    <mergeCell ref="B27:B29"/>
    <mergeCell ref="G27:H28"/>
    <mergeCell ref="B18:B20"/>
    <mergeCell ref="G18:H19"/>
    <mergeCell ref="F5:H5"/>
    <mergeCell ref="G8:H9"/>
    <mergeCell ref="B8:B10"/>
    <mergeCell ref="A7:H7"/>
    <mergeCell ref="A17:H17"/>
  </mergeCells>
  <conditionalFormatting sqref="C11:C14 C34">
    <cfRule type="expression" dxfId="23" priority="106" stopIfTrue="1">
      <formula>E11=" "</formula>
    </cfRule>
  </conditionalFormatting>
  <conditionalFormatting sqref="A11:B14 A34:B34">
    <cfRule type="expression" dxfId="22" priority="107" stopIfTrue="1">
      <formula>E11=" "</formula>
    </cfRule>
  </conditionalFormatting>
  <conditionalFormatting sqref="D11:E13 C14:E14 G11:G14 C34:E34 G34">
    <cfRule type="expression" dxfId="21" priority="108" stopIfTrue="1">
      <formula>D11=" "</formula>
    </cfRule>
  </conditionalFormatting>
  <conditionalFormatting sqref="C13">
    <cfRule type="expression" dxfId="20" priority="79" stopIfTrue="1">
      <formula>D13=" "</formula>
    </cfRule>
  </conditionalFormatting>
  <conditionalFormatting sqref="C12">
    <cfRule type="expression" dxfId="19" priority="78" stopIfTrue="1">
      <formula>D12=" "</formula>
    </cfRule>
  </conditionalFormatting>
  <conditionalFormatting sqref="C11">
    <cfRule type="expression" dxfId="18" priority="77" stopIfTrue="1">
      <formula>D11=" "</formula>
    </cfRule>
  </conditionalFormatting>
  <conditionalFormatting sqref="C30:C31">
    <cfRule type="expression" dxfId="17" priority="29" stopIfTrue="1">
      <formula>E30=" "</formula>
    </cfRule>
  </conditionalFormatting>
  <conditionalFormatting sqref="A30:B31">
    <cfRule type="expression" dxfId="16" priority="28" stopIfTrue="1">
      <formula>E30=" "</formula>
    </cfRule>
  </conditionalFormatting>
  <conditionalFormatting sqref="C30:E31 G30:G31">
    <cfRule type="expression" dxfId="15" priority="27" stopIfTrue="1">
      <formula>D30=" "</formula>
    </cfRule>
  </conditionalFormatting>
  <conditionalFormatting sqref="G30:G31">
    <cfRule type="expression" dxfId="14" priority="26" stopIfTrue="1">
      <formula>H30=" "</formula>
    </cfRule>
  </conditionalFormatting>
  <conditionalFormatting sqref="C21">
    <cfRule type="expression" dxfId="13" priority="19" stopIfTrue="1">
      <formula>D21=" "</formula>
    </cfRule>
  </conditionalFormatting>
  <conditionalFormatting sqref="C21:C24">
    <cfRule type="expression" dxfId="12" priority="22" stopIfTrue="1">
      <formula>E21=" "</formula>
    </cfRule>
  </conditionalFormatting>
  <conditionalFormatting sqref="A21:B24">
    <cfRule type="expression" dxfId="11" priority="23" stopIfTrue="1">
      <formula>E21=" "</formula>
    </cfRule>
  </conditionalFormatting>
  <conditionalFormatting sqref="D21:E23 C24:E24 G21:G24">
    <cfRule type="expression" dxfId="10" priority="24" stopIfTrue="1">
      <formula>D21=" "</formula>
    </cfRule>
  </conditionalFormatting>
  <conditionalFormatting sqref="C23">
    <cfRule type="expression" dxfId="9" priority="21" stopIfTrue="1">
      <formula>D23=" "</formula>
    </cfRule>
  </conditionalFormatting>
  <conditionalFormatting sqref="C22">
    <cfRule type="expression" dxfId="8" priority="20" stopIfTrue="1">
      <formula>D22=" "</formula>
    </cfRule>
  </conditionalFormatting>
  <conditionalFormatting sqref="C33">
    <cfRule type="expression" dxfId="7" priority="18" stopIfTrue="1">
      <formula>E33=" "</formula>
    </cfRule>
  </conditionalFormatting>
  <conditionalFormatting sqref="A33:B33">
    <cfRule type="expression" dxfId="6" priority="17" stopIfTrue="1">
      <formula>E33=" "</formula>
    </cfRule>
  </conditionalFormatting>
  <conditionalFormatting sqref="C33:E33 G33">
    <cfRule type="expression" dxfId="5" priority="16" stopIfTrue="1">
      <formula>D33=" "</formula>
    </cfRule>
  </conditionalFormatting>
  <conditionalFormatting sqref="G33">
    <cfRule type="expression" dxfId="4" priority="15" stopIfTrue="1">
      <formula>H33=" "</formula>
    </cfRule>
  </conditionalFormatting>
  <conditionalFormatting sqref="C32">
    <cfRule type="expression" dxfId="3" priority="4" stopIfTrue="1">
      <formula>E32=" "</formula>
    </cfRule>
  </conditionalFormatting>
  <conditionalFormatting sqref="A32:B32">
    <cfRule type="expression" dxfId="2" priority="3" stopIfTrue="1">
      <formula>E32=" "</formula>
    </cfRule>
  </conditionalFormatting>
  <conditionalFormatting sqref="C32:E32 G32">
    <cfRule type="expression" dxfId="1" priority="2" stopIfTrue="1">
      <formula>D32=" "</formula>
    </cfRule>
  </conditionalFormatting>
  <conditionalFormatting sqref="G32">
    <cfRule type="expression" dxfId="0" priority="1" stopIfTrue="1">
      <formula>H32=" "</formula>
    </cfRule>
  </conditionalFormatting>
  <pageMargins left="0.511811024" right="0.511811024" top="0.78740157499999996" bottom="0.78740157499999996" header="0.31496062000000002" footer="0.31496062000000002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SRP SAA FORMOSO</vt:lpstr>
    </vt:vector>
  </TitlesOfParts>
  <Company>Consultoria oper. Sist. Ltda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Geohidro;Letícia Souza</dc:creator>
  <dc:description>QUANTITATIVO E ORÇAMENTO DA REDE CONVENCIONAL DE</dc:description>
  <cp:lastModifiedBy>Joao Carlos de Souza Machado</cp:lastModifiedBy>
  <cp:lastPrinted>2018-11-30T21:23:17Z</cp:lastPrinted>
  <dcterms:created xsi:type="dcterms:W3CDTF">2002-08-05T13:21:03Z</dcterms:created>
  <dcterms:modified xsi:type="dcterms:W3CDTF">2018-12-06T19:08:23Z</dcterms:modified>
</cp:coreProperties>
</file>