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9450" windowHeight="4230" tabRatio="876" activeTab="6"/>
  </bookViews>
  <sheets>
    <sheet name="Planilha" sheetId="28" r:id="rId1"/>
    <sheet name="Cronograma" sheetId="30" r:id="rId2"/>
    <sheet name="Mobilização" sheetId="60" r:id="rId3"/>
    <sheet name="CPUs" sheetId="74" r:id="rId4"/>
    <sheet name="CPUs AUXILIARES" sheetId="77" r:id="rId5"/>
    <sheet name="INSUMOS" sheetId="78" r:id="rId6"/>
    <sheet name="CPU VEÍCULO LEVE" sheetId="76" r:id="rId7"/>
  </sheets>
  <externalReferences>
    <externalReference r:id="rId8"/>
  </externalReferences>
  <definedNames>
    <definedName name="AccessDatabase" hidden="1">"D:\Arquivos do excel\Planilha modelo1.mdb"</definedName>
    <definedName name="af" localSheetId="3">#REF!</definedName>
    <definedName name="af" localSheetId="4">#REF!</definedName>
    <definedName name="af" localSheetId="1">#REF!</definedName>
    <definedName name="af" localSheetId="5">#REF!</definedName>
    <definedName name="af" localSheetId="0">#REF!</definedName>
    <definedName name="af">#REF!</definedName>
    <definedName name="ag" localSheetId="3">#REF!</definedName>
    <definedName name="ag" localSheetId="4">#REF!</definedName>
    <definedName name="ag" localSheetId="1">#REF!</definedName>
    <definedName name="ag" localSheetId="5">#REF!</definedName>
    <definedName name="ag" localSheetId="0">#REF!</definedName>
    <definedName name="ag">#REF!</definedName>
    <definedName name="_xlnm.Print_Area" localSheetId="6">'CPU VEÍCULO LEVE'!$A$1:$C$55</definedName>
    <definedName name="_xlnm.Print_Area" localSheetId="3">CPUs!$A$1:$G$93</definedName>
    <definedName name="_xlnm.Print_Area" localSheetId="4">'CPUs AUXILIARES'!$A$1:$G$347</definedName>
    <definedName name="_xlnm.Print_Area" localSheetId="1">Cronograma!#REF!</definedName>
    <definedName name="_xlnm.Print_Area" localSheetId="5">INSUMOS!$A$1:$D$60</definedName>
    <definedName name="_xlnm.Print_Area" localSheetId="0">Planilha!$A$1:$G$29</definedName>
    <definedName name="BALTO" localSheetId="3">#REF!</definedName>
    <definedName name="BALTO" localSheetId="4">#REF!</definedName>
    <definedName name="BALTO" localSheetId="1">#REF!</definedName>
    <definedName name="BALTO" localSheetId="5">#REF!</definedName>
    <definedName name="BALTO" localSheetId="0">#REF!</definedName>
    <definedName name="BALTO">#REF!</definedName>
    <definedName name="cho" localSheetId="3">#REF!</definedName>
    <definedName name="cho" localSheetId="4">#REF!</definedName>
    <definedName name="cho" localSheetId="1">#REF!</definedName>
    <definedName name="cho" localSheetId="5">#REF!</definedName>
    <definedName name="cho" localSheetId="0">#REF!</definedName>
    <definedName name="cho">#REF!</definedName>
    <definedName name="ci" localSheetId="3">#REF!</definedName>
    <definedName name="ci" localSheetId="4">#REF!</definedName>
    <definedName name="ci" localSheetId="1">#REF!</definedName>
    <definedName name="ci" localSheetId="5">#REF!</definedName>
    <definedName name="ci" localSheetId="0">#REF!</definedName>
    <definedName name="ci">#REF!</definedName>
    <definedName name="COD_ATRIUM" localSheetId="3">#REF!</definedName>
    <definedName name="COD_ATRIUM" localSheetId="4">#REF!</definedName>
    <definedName name="COD_ATRIUM" localSheetId="5">#REF!</definedName>
    <definedName name="COD_ATRIUM">#REF!</definedName>
    <definedName name="COD_SINAPI" localSheetId="3">#REF!</definedName>
    <definedName name="COD_SINAPI" localSheetId="4">#REF!</definedName>
    <definedName name="COD_SINAPI" localSheetId="5">#REF!</definedName>
    <definedName name="COD_SINAPI">#REF!</definedName>
    <definedName name="jazida5" localSheetId="3">#REF!</definedName>
    <definedName name="jazida5" localSheetId="4">#REF!</definedName>
    <definedName name="jazida5" localSheetId="5">#REF!</definedName>
    <definedName name="jazida5">#REF!</definedName>
    <definedName name="jazida6" localSheetId="3">#REF!</definedName>
    <definedName name="jazida6" localSheetId="4">#REF!</definedName>
    <definedName name="jazida6" localSheetId="5">#REF!</definedName>
    <definedName name="jazida6">#REF!</definedName>
    <definedName name="ls" localSheetId="3">#REF!</definedName>
    <definedName name="ls" localSheetId="4">#REF!</definedName>
    <definedName name="ls" localSheetId="1">#REF!</definedName>
    <definedName name="ls" localSheetId="5">#REF!</definedName>
    <definedName name="ls" localSheetId="0">#REF!</definedName>
    <definedName name="ls">#REF!</definedName>
    <definedName name="lub" localSheetId="3">#REF!</definedName>
    <definedName name="lub" localSheetId="4">#REF!</definedName>
    <definedName name="lub" localSheetId="1">#REF!</definedName>
    <definedName name="lub" localSheetId="5">#REF!</definedName>
    <definedName name="lub" localSheetId="0">#REF!</definedName>
    <definedName name="lub">#REF!</definedName>
    <definedName name="meio" localSheetId="3">#REF!</definedName>
    <definedName name="meio" localSheetId="4">#REF!</definedName>
    <definedName name="meio" localSheetId="1">#REF!</definedName>
    <definedName name="meio" localSheetId="5">#REF!</definedName>
    <definedName name="meio" localSheetId="0">#REF!</definedName>
    <definedName name="meio">#REF!</definedName>
    <definedName name="od" localSheetId="3">#REF!</definedName>
    <definedName name="od" localSheetId="4">#REF!</definedName>
    <definedName name="od" localSheetId="1">#REF!</definedName>
    <definedName name="od" localSheetId="5">#REF!</definedName>
    <definedName name="od" localSheetId="0">#REF!</definedName>
    <definedName name="od">#REF!</definedName>
    <definedName name="of" localSheetId="3">#REF!</definedName>
    <definedName name="of" localSheetId="4">#REF!</definedName>
    <definedName name="of" localSheetId="1">#REF!</definedName>
    <definedName name="of" localSheetId="5">#REF!</definedName>
    <definedName name="of" localSheetId="0">#REF!</definedName>
    <definedName name="of">#REF!</definedName>
    <definedName name="pdm" localSheetId="3">#REF!</definedName>
    <definedName name="pdm" localSheetId="4">#REF!</definedName>
    <definedName name="pdm" localSheetId="1">#REF!</definedName>
    <definedName name="pdm" localSheetId="5">#REF!</definedName>
    <definedName name="pdm" localSheetId="0">#REF!</definedName>
    <definedName name="pdm">#REF!</definedName>
    <definedName name="pedra" localSheetId="3">#REF!</definedName>
    <definedName name="pedra" localSheetId="4">#REF!</definedName>
    <definedName name="pedra" localSheetId="1">#REF!</definedName>
    <definedName name="pedra" localSheetId="5">#REF!</definedName>
    <definedName name="pedra" localSheetId="0">#REF!</definedName>
    <definedName name="pedra">#REF!</definedName>
    <definedName name="port" localSheetId="3">#REF!</definedName>
    <definedName name="port" localSheetId="4">#REF!</definedName>
    <definedName name="port" localSheetId="1">#REF!</definedName>
    <definedName name="port" localSheetId="5">#REF!</definedName>
    <definedName name="port" localSheetId="0">#REF!</definedName>
    <definedName name="port">#REF!</definedName>
    <definedName name="PREF" localSheetId="3">#REF!</definedName>
    <definedName name="PREF" localSheetId="4">#REF!</definedName>
    <definedName name="PREF" localSheetId="1">#REF!</definedName>
    <definedName name="PREF" localSheetId="5">#REF!</definedName>
    <definedName name="PREF" localSheetId="0">#REF!</definedName>
    <definedName name="PREF">#REF!</definedName>
    <definedName name="ruas" localSheetId="3">#REF!</definedName>
    <definedName name="ruas" localSheetId="4">#REF!</definedName>
    <definedName name="ruas" localSheetId="1">#REF!</definedName>
    <definedName name="ruas" localSheetId="5">#REF!</definedName>
    <definedName name="ruas" localSheetId="0">#REF!</definedName>
    <definedName name="ruas">#REF!</definedName>
    <definedName name="s" localSheetId="3">#REF!</definedName>
    <definedName name="s" localSheetId="4">#REF!</definedName>
    <definedName name="s" localSheetId="5">#REF!</definedName>
    <definedName name="s">#REF!</definedName>
    <definedName name="se" localSheetId="3">#REF!</definedName>
    <definedName name="se" localSheetId="4">#REF!</definedName>
    <definedName name="se" localSheetId="1">#REF!</definedName>
    <definedName name="se" localSheetId="5">#REF!</definedName>
    <definedName name="se" localSheetId="0">#REF!</definedName>
    <definedName name="se">#REF!</definedName>
    <definedName name="sx" localSheetId="3">#REF!</definedName>
    <definedName name="sx" localSheetId="4">#REF!</definedName>
    <definedName name="sx" localSheetId="1">#REF!</definedName>
    <definedName name="sx" localSheetId="5">#REF!</definedName>
    <definedName name="sx" localSheetId="0">#REF!</definedName>
    <definedName name="sx">#REF!</definedName>
    <definedName name="tb100cm" localSheetId="3">#REF!</definedName>
    <definedName name="tb100cm" localSheetId="4">#REF!</definedName>
    <definedName name="tb100cm" localSheetId="1">#REF!</definedName>
    <definedName name="tb100cm" localSheetId="5">#REF!</definedName>
    <definedName name="tb100cm" localSheetId="0">#REF!</definedName>
    <definedName name="tb100cm">#REF!</definedName>
    <definedName name="_xlnm.Print_Titles" localSheetId="0">Planilha!$4:$11</definedName>
    <definedName name="total" localSheetId="3">#REF!</definedName>
    <definedName name="total" localSheetId="4">#REF!</definedName>
    <definedName name="total" localSheetId="1">#REF!</definedName>
    <definedName name="total" localSheetId="5">#REF!</definedName>
    <definedName name="total" localSheetId="0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B16" i="28"/>
  <c r="B15"/>
  <c r="D36" i="74"/>
  <c r="D26"/>
  <c r="A2" i="76"/>
  <c r="E23" i="28"/>
  <c r="B23"/>
  <c r="F66" i="77"/>
  <c r="G66" s="1"/>
  <c r="F65"/>
  <c r="G65" s="1"/>
  <c r="F70"/>
  <c r="F78"/>
  <c r="F77"/>
  <c r="F76"/>
  <c r="F75"/>
  <c r="F74"/>
  <c r="F83"/>
  <c r="G83" s="1"/>
  <c r="G84" s="1"/>
  <c r="F79" s="1"/>
  <c r="G79" s="1"/>
  <c r="F88"/>
  <c r="G88" s="1"/>
  <c r="F87"/>
  <c r="F92"/>
  <c r="G92" s="1"/>
  <c r="F93"/>
  <c r="F97"/>
  <c r="G97" s="1"/>
  <c r="F98"/>
  <c r="G98"/>
  <c r="G93"/>
  <c r="G87"/>
  <c r="G78"/>
  <c r="G77"/>
  <c r="G76"/>
  <c r="G75"/>
  <c r="G74"/>
  <c r="G70"/>
  <c r="G71" s="1"/>
  <c r="F57" s="1"/>
  <c r="G57" s="1"/>
  <c r="D84" i="74"/>
  <c r="A10" i="60"/>
  <c r="F170" i="77"/>
  <c r="F288"/>
  <c r="F340"/>
  <c r="F336"/>
  <c r="F326"/>
  <c r="F322"/>
  <c r="F318"/>
  <c r="F312"/>
  <c r="F311"/>
  <c r="F310"/>
  <c r="F309"/>
  <c r="F308"/>
  <c r="F304"/>
  <c r="F300"/>
  <c r="F281"/>
  <c r="F280"/>
  <c r="F279"/>
  <c r="F278"/>
  <c r="F277"/>
  <c r="F273"/>
  <c r="F269"/>
  <c r="F265"/>
  <c r="F261"/>
  <c r="F244"/>
  <c r="F240"/>
  <c r="F236"/>
  <c r="F232"/>
  <c r="F221"/>
  <c r="F215"/>
  <c r="F214"/>
  <c r="F213"/>
  <c r="F212"/>
  <c r="F211"/>
  <c r="F203"/>
  <c r="F202"/>
  <c r="F201"/>
  <c r="F197"/>
  <c r="F190"/>
  <c r="F189"/>
  <c r="F188"/>
  <c r="F187"/>
  <c r="F186"/>
  <c r="F182"/>
  <c r="F178"/>
  <c r="F177"/>
  <c r="F176"/>
  <c r="F175"/>
  <c r="F174"/>
  <c r="F173"/>
  <c r="F172"/>
  <c r="F171"/>
  <c r="F169"/>
  <c r="F168"/>
  <c r="F167"/>
  <c r="F166"/>
  <c r="F159"/>
  <c r="F158"/>
  <c r="F157"/>
  <c r="F156"/>
  <c r="F155"/>
  <c r="F151"/>
  <c r="F147"/>
  <c r="F146"/>
  <c r="F145"/>
  <c r="F144"/>
  <c r="F143"/>
  <c r="F142"/>
  <c r="F141"/>
  <c r="F135"/>
  <c r="F134"/>
  <c r="F133"/>
  <c r="F132"/>
  <c r="F131"/>
  <c r="F127"/>
  <c r="C17" i="60"/>
  <c r="A4" i="30"/>
  <c r="B11"/>
  <c r="B9"/>
  <c r="A11"/>
  <c r="A9"/>
  <c r="F121" i="77"/>
  <c r="F120"/>
  <c r="F119"/>
  <c r="F115"/>
  <c r="F110"/>
  <c r="F109"/>
  <c r="F108"/>
  <c r="F107"/>
  <c r="F106"/>
  <c r="F102"/>
  <c r="F52"/>
  <c r="F51"/>
  <c r="F46"/>
  <c r="F47"/>
  <c r="F42"/>
  <c r="F41"/>
  <c r="F36"/>
  <c r="F35"/>
  <c r="F34"/>
  <c r="F33"/>
  <c r="F32"/>
  <c r="F28"/>
  <c r="F24"/>
  <c r="F23"/>
  <c r="F57" i="74"/>
  <c r="G57" s="1"/>
  <c r="F56"/>
  <c r="G56" s="1"/>
  <c r="F55"/>
  <c r="G55" s="1"/>
  <c r="F54"/>
  <c r="G54" s="1"/>
  <c r="F46"/>
  <c r="F45"/>
  <c r="A5" i="78"/>
  <c r="B24" i="28"/>
  <c r="B22"/>
  <c r="B21"/>
  <c r="B18"/>
  <c r="B17"/>
  <c r="B14"/>
  <c r="D78" i="74"/>
  <c r="D69"/>
  <c r="D62"/>
  <c r="G67" i="77" l="1"/>
  <c r="F56" s="1"/>
  <c r="G56" s="1"/>
  <c r="G80"/>
  <c r="F58" s="1"/>
  <c r="G58" s="1"/>
  <c r="G89"/>
  <c r="F59" s="1"/>
  <c r="G59" s="1"/>
  <c r="G94"/>
  <c r="F60" s="1"/>
  <c r="G60" s="1"/>
  <c r="G99"/>
  <c r="F61" s="1"/>
  <c r="G61" s="1"/>
  <c r="G340"/>
  <c r="G341" s="1"/>
  <c r="D92" i="74"/>
  <c r="D50"/>
  <c r="G46"/>
  <c r="G45"/>
  <c r="G102" i="77"/>
  <c r="G103" s="1"/>
  <c r="G52"/>
  <c r="G51"/>
  <c r="G53" s="1"/>
  <c r="G47"/>
  <c r="G46"/>
  <c r="G42"/>
  <c r="G41"/>
  <c r="G36"/>
  <c r="G35"/>
  <c r="G34"/>
  <c r="G33"/>
  <c r="G32"/>
  <c r="G28"/>
  <c r="G29" s="1"/>
  <c r="G24"/>
  <c r="G23"/>
  <c r="G336"/>
  <c r="G337" s="1"/>
  <c r="G326"/>
  <c r="G327" s="1"/>
  <c r="F314" s="1"/>
  <c r="G322"/>
  <c r="G323" s="1"/>
  <c r="G318"/>
  <c r="G319" s="1"/>
  <c r="G312"/>
  <c r="G311"/>
  <c r="G310"/>
  <c r="G309"/>
  <c r="G308"/>
  <c r="G304"/>
  <c r="G305" s="1"/>
  <c r="F31" i="74" s="1"/>
  <c r="G31" s="1"/>
  <c r="G300" i="77"/>
  <c r="G301" s="1"/>
  <c r="G288"/>
  <c r="G289" s="1"/>
  <c r="F284" s="1"/>
  <c r="G281"/>
  <c r="G280"/>
  <c r="G279"/>
  <c r="G278"/>
  <c r="G277"/>
  <c r="G273"/>
  <c r="G274" s="1"/>
  <c r="G269"/>
  <c r="G270" s="1"/>
  <c r="G265"/>
  <c r="G266" s="1"/>
  <c r="G261"/>
  <c r="G262" s="1"/>
  <c r="G244"/>
  <c r="G245" s="1"/>
  <c r="F228" s="1"/>
  <c r="G240"/>
  <c r="G241" s="1"/>
  <c r="F227" s="1"/>
  <c r="G236"/>
  <c r="G237" s="1"/>
  <c r="F249" s="1"/>
  <c r="G232"/>
  <c r="G233" s="1"/>
  <c r="F248" s="1"/>
  <c r="G221"/>
  <c r="G222" s="1"/>
  <c r="F217" s="1"/>
  <c r="G215"/>
  <c r="G214"/>
  <c r="G213"/>
  <c r="G212"/>
  <c r="G211"/>
  <c r="G203"/>
  <c r="G202"/>
  <c r="G201"/>
  <c r="G197"/>
  <c r="G198" s="1"/>
  <c r="F193" s="1"/>
  <c r="G190"/>
  <c r="G189"/>
  <c r="G188"/>
  <c r="G187"/>
  <c r="G186"/>
  <c r="G182"/>
  <c r="G183" s="1"/>
  <c r="F162" s="1"/>
  <c r="G178"/>
  <c r="G177"/>
  <c r="G176"/>
  <c r="G175"/>
  <c r="G174"/>
  <c r="G173"/>
  <c r="G172"/>
  <c r="G171"/>
  <c r="G170"/>
  <c r="G169"/>
  <c r="G168"/>
  <c r="G167"/>
  <c r="G166"/>
  <c r="G159"/>
  <c r="G158"/>
  <c r="G157"/>
  <c r="G156"/>
  <c r="G155"/>
  <c r="G151"/>
  <c r="G152" s="1"/>
  <c r="G147"/>
  <c r="G146"/>
  <c r="G145"/>
  <c r="G144"/>
  <c r="G143"/>
  <c r="G142"/>
  <c r="G141"/>
  <c r="G135"/>
  <c r="G134"/>
  <c r="G133"/>
  <c r="G132"/>
  <c r="G131"/>
  <c r="G127"/>
  <c r="G128" s="1"/>
  <c r="G121"/>
  <c r="G120"/>
  <c r="G119"/>
  <c r="G115"/>
  <c r="G116" s="1"/>
  <c r="F111" s="1"/>
  <c r="G111" s="1"/>
  <c r="G110"/>
  <c r="G109"/>
  <c r="G108"/>
  <c r="G107"/>
  <c r="G106"/>
  <c r="A7"/>
  <c r="H6" i="76"/>
  <c r="F254" i="77" l="1"/>
  <c r="F21" i="74"/>
  <c r="G21" s="1"/>
  <c r="F295" i="77"/>
  <c r="F33" i="74"/>
  <c r="F253" i="77"/>
  <c r="F20" i="74"/>
  <c r="G20" s="1"/>
  <c r="F257" i="77"/>
  <c r="F24" i="74"/>
  <c r="G24" s="1"/>
  <c r="F256" i="77"/>
  <c r="F23" i="74"/>
  <c r="G23" s="1"/>
  <c r="F292" i="77"/>
  <c r="F30" i="74"/>
  <c r="G30" s="1"/>
  <c r="F296" i="77"/>
  <c r="F34" i="74"/>
  <c r="G34" s="1"/>
  <c r="G62" i="77"/>
  <c r="F82" i="74" s="1"/>
  <c r="G82" s="1"/>
  <c r="G83" s="1"/>
  <c r="G84" s="1"/>
  <c r="G85" s="1"/>
  <c r="F23" i="28" s="1"/>
  <c r="G23" s="1"/>
  <c r="F332" i="77"/>
  <c r="G332" s="1"/>
  <c r="F331"/>
  <c r="G331" s="1"/>
  <c r="F346"/>
  <c r="G346" s="1"/>
  <c r="F345"/>
  <c r="G345" s="1"/>
  <c r="F293"/>
  <c r="G293" s="1"/>
  <c r="F225"/>
  <c r="G225" s="1"/>
  <c r="F226"/>
  <c r="G226" s="1"/>
  <c r="G248"/>
  <c r="F19"/>
  <c r="G19" s="1"/>
  <c r="G48"/>
  <c r="F18" s="1"/>
  <c r="G18" s="1"/>
  <c r="G25"/>
  <c r="G43"/>
  <c r="F17" s="1"/>
  <c r="G17" s="1"/>
  <c r="F37"/>
  <c r="G37" s="1"/>
  <c r="G38" s="1"/>
  <c r="F15"/>
  <c r="G15" s="1"/>
  <c r="F123"/>
  <c r="G123" s="1"/>
  <c r="G292"/>
  <c r="G256"/>
  <c r="G193"/>
  <c r="G296"/>
  <c r="G162"/>
  <c r="G227"/>
  <c r="G179"/>
  <c r="G314"/>
  <c r="G295"/>
  <c r="G253"/>
  <c r="G284"/>
  <c r="G254"/>
  <c r="G257"/>
  <c r="G217"/>
  <c r="G249"/>
  <c r="G228"/>
  <c r="G112"/>
  <c r="F41" i="74" s="1"/>
  <c r="G41" s="1"/>
  <c r="G148" i="77"/>
  <c r="F313" s="1"/>
  <c r="G313" s="1"/>
  <c r="F137"/>
  <c r="G137" s="1"/>
  <c r="C42" i="76"/>
  <c r="C28"/>
  <c r="C26"/>
  <c r="C30" s="1"/>
  <c r="C38" s="1"/>
  <c r="C21"/>
  <c r="C23" s="1"/>
  <c r="C9"/>
  <c r="C13" s="1"/>
  <c r="A7" i="74"/>
  <c r="E24" i="28"/>
  <c r="G315" i="77" l="1"/>
  <c r="F32" i="74" s="1"/>
  <c r="F191" i="77"/>
  <c r="G191" s="1"/>
  <c r="F282"/>
  <c r="G282" s="1"/>
  <c r="F122"/>
  <c r="G122" s="1"/>
  <c r="G124" s="1"/>
  <c r="F42" i="74" s="1"/>
  <c r="G42" s="1"/>
  <c r="F161" i="77"/>
  <c r="G161" s="1"/>
  <c r="F216"/>
  <c r="G216" s="1"/>
  <c r="G218" s="1"/>
  <c r="F205" s="1"/>
  <c r="G205" s="1"/>
  <c r="F283"/>
  <c r="G283" s="1"/>
  <c r="F192"/>
  <c r="G192" s="1"/>
  <c r="F160"/>
  <c r="G160" s="1"/>
  <c r="F14"/>
  <c r="G14" s="1"/>
  <c r="G250"/>
  <c r="G229"/>
  <c r="F136"/>
  <c r="G136" s="1"/>
  <c r="G138" s="1"/>
  <c r="F43" i="74" s="1"/>
  <c r="G43" s="1"/>
  <c r="F16" i="77"/>
  <c r="G16" s="1"/>
  <c r="C17" i="76"/>
  <c r="C34"/>
  <c r="C39" s="1"/>
  <c r="C31"/>
  <c r="D16" i="74"/>
  <c r="E18" i="28"/>
  <c r="F294" i="77" l="1"/>
  <c r="G294" s="1"/>
  <c r="G297" s="1"/>
  <c r="F74" i="74" s="1"/>
  <c r="G74" s="1"/>
  <c r="F330" i="77"/>
  <c r="G330" s="1"/>
  <c r="G333" s="1"/>
  <c r="F75" i="74" s="1"/>
  <c r="G75" s="1"/>
  <c r="G285" i="77"/>
  <c r="F22" i="74" s="1"/>
  <c r="C46" i="76"/>
  <c r="C54" s="1"/>
  <c r="G194" i="77"/>
  <c r="G163"/>
  <c r="F58" i="74" s="1"/>
  <c r="G58" s="1"/>
  <c r="F207" i="77"/>
  <c r="G207" s="1"/>
  <c r="F206"/>
  <c r="G206" s="1"/>
  <c r="G20"/>
  <c r="F14" i="74" s="1"/>
  <c r="C45" i="76"/>
  <c r="F44" i="74" s="1"/>
  <c r="G44" l="1"/>
  <c r="F255" i="77"/>
  <c r="G255" s="1"/>
  <c r="G258" s="1"/>
  <c r="F344"/>
  <c r="G344" s="1"/>
  <c r="G347" s="1"/>
  <c r="F89" i="74" s="1"/>
  <c r="G89" s="1"/>
  <c r="F76"/>
  <c r="G76" s="1"/>
  <c r="F67"/>
  <c r="G67" s="1"/>
  <c r="F59"/>
  <c r="G59" s="1"/>
  <c r="F90"/>
  <c r="G90" s="1"/>
  <c r="C50" i="76"/>
  <c r="F204" i="77"/>
  <c r="G204" s="1"/>
  <c r="G208" s="1"/>
  <c r="F60" i="74" s="1"/>
  <c r="G60" s="1"/>
  <c r="C49" i="76"/>
  <c r="C53"/>
  <c r="G14" i="74"/>
  <c r="G15" s="1"/>
  <c r="G16" s="1"/>
  <c r="G17" s="1"/>
  <c r="F14" i="28" s="1"/>
  <c r="G47" i="74" l="1"/>
  <c r="G48" s="1"/>
  <c r="G32"/>
  <c r="G61"/>
  <c r="G62" s="1"/>
  <c r="G63" s="1"/>
  <c r="F18" i="28" s="1"/>
  <c r="F88" i="74"/>
  <c r="G88" s="1"/>
  <c r="G91" s="1"/>
  <c r="G92" s="1"/>
  <c r="G93" s="1"/>
  <c r="F24" i="28" s="1"/>
  <c r="F73" i="74"/>
  <c r="G73" s="1"/>
  <c r="G77" s="1"/>
  <c r="F66"/>
  <c r="G49" l="1"/>
  <c r="G33"/>
  <c r="G35" s="1"/>
  <c r="G36" s="1"/>
  <c r="G37" s="1"/>
  <c r="F16" i="28" s="1"/>
  <c r="G16" s="1"/>
  <c r="G78" i="74"/>
  <c r="G66" s="1"/>
  <c r="G68" s="1"/>
  <c r="G69" s="1"/>
  <c r="G70" s="1"/>
  <c r="F21" i="28" s="1"/>
  <c r="G18"/>
  <c r="G50" i="74" l="1"/>
  <c r="G22" s="1"/>
  <c r="G25" s="1"/>
  <c r="G26" s="1"/>
  <c r="G27" s="1"/>
  <c r="F15" i="28" s="1"/>
  <c r="G15" s="1"/>
  <c r="G79" i="74"/>
  <c r="F22" i="28" s="1"/>
  <c r="G24"/>
  <c r="G51" i="74" l="1"/>
  <c r="F17" i="28" s="1"/>
  <c r="G17" s="1"/>
  <c r="G22"/>
  <c r="A5" i="60" l="1"/>
  <c r="H22" l="1"/>
  <c r="A25" l="1"/>
  <c r="F25"/>
  <c r="E14" i="28" s="1"/>
  <c r="G14" l="1"/>
  <c r="G19" s="1"/>
  <c r="C9" i="30" s="1"/>
  <c r="G21" i="28"/>
  <c r="G25" s="1"/>
  <c r="C11" i="30" s="1"/>
  <c r="N11" l="1"/>
  <c r="N12" s="1"/>
  <c r="I11"/>
  <c r="I12" s="1"/>
  <c r="L11"/>
  <c r="L12" s="1"/>
  <c r="F11"/>
  <c r="F12" s="1"/>
  <c r="E11"/>
  <c r="E12" s="1"/>
  <c r="H11"/>
  <c r="H12" s="1"/>
  <c r="O11"/>
  <c r="O12" s="1"/>
  <c r="D11"/>
  <c r="D12" s="1"/>
  <c r="K11"/>
  <c r="K12" s="1"/>
  <c r="M11"/>
  <c r="M12" s="1"/>
  <c r="G11"/>
  <c r="G12" s="1"/>
  <c r="J11"/>
  <c r="J12" s="1"/>
  <c r="M9"/>
  <c r="E9"/>
  <c r="F9"/>
  <c r="G9"/>
  <c r="O9"/>
  <c r="D9"/>
  <c r="H9"/>
  <c r="L9"/>
  <c r="C13"/>
  <c r="N9"/>
  <c r="I9"/>
  <c r="J9"/>
  <c r="K9"/>
  <c r="G27" i="28"/>
  <c r="G29" s="1"/>
  <c r="O13" i="30" l="1"/>
  <c r="O15" s="1"/>
  <c r="O10"/>
  <c r="M13"/>
  <c r="M15" s="1"/>
  <c r="M10"/>
  <c r="F10"/>
  <c r="F13"/>
  <c r="F15" s="1"/>
  <c r="K13"/>
  <c r="K15" s="1"/>
  <c r="K10"/>
  <c r="N13"/>
  <c r="N15" s="1"/>
  <c r="N10"/>
  <c r="D10"/>
  <c r="D13"/>
  <c r="E10"/>
  <c r="E13"/>
  <c r="E15" s="1"/>
  <c r="I10"/>
  <c r="I13"/>
  <c r="I15" s="1"/>
  <c r="H10"/>
  <c r="H13"/>
  <c r="H15" s="1"/>
  <c r="J13"/>
  <c r="J15" s="1"/>
  <c r="J10"/>
  <c r="L13"/>
  <c r="L15" s="1"/>
  <c r="L10"/>
  <c r="G13"/>
  <c r="G15" s="1"/>
  <c r="G10"/>
  <c r="D16" l="1"/>
  <c r="D15"/>
  <c r="E16" l="1"/>
  <c r="F16" s="1"/>
  <c r="G16" s="1"/>
  <c r="H16" s="1"/>
  <c r="I16" s="1"/>
  <c r="J16" s="1"/>
  <c r="K16" s="1"/>
  <c r="L16" s="1"/>
  <c r="M16" s="1"/>
  <c r="N16" s="1"/>
  <c r="O16" s="1"/>
  <c r="D17"/>
  <c r="E17" s="1"/>
  <c r="F17" s="1"/>
  <c r="G17" s="1"/>
  <c r="H17" s="1"/>
  <c r="I17" s="1"/>
  <c r="J17" s="1"/>
  <c r="K17" s="1"/>
  <c r="L17" s="1"/>
  <c r="M17" s="1"/>
  <c r="N17" s="1"/>
  <c r="O17" s="1"/>
</calcChain>
</file>

<file path=xl/sharedStrings.xml><?xml version="1.0" encoding="utf-8"?>
<sst xmlns="http://schemas.openxmlformats.org/spreadsheetml/2006/main" count="1728" uniqueCount="468">
  <si>
    <t>DISCRIMINAÇÃO DOS SERVIÇOS</t>
  </si>
  <si>
    <t>UND</t>
  </si>
  <si>
    <t>TOTAL</t>
  </si>
  <si>
    <t>SERVIÇOS PRELIMINARES</t>
  </si>
  <si>
    <t>Total</t>
  </si>
  <si>
    <t>m²</t>
  </si>
  <si>
    <t>Administração local e Manutenção do Canteiro</t>
  </si>
  <si>
    <t>MEMÓRIA DE CÁLCULO DOS MOMENTOS DE TRANSPORTE PARA MOBILIZAÇÃO E DESMOBILIZAÇÃO</t>
  </si>
  <si>
    <t>Cidade de Origem:</t>
  </si>
  <si>
    <t>Destino:</t>
  </si>
  <si>
    <t xml:space="preserve"> km</t>
  </si>
  <si>
    <t>Distância Total:</t>
  </si>
  <si>
    <t>Peso das máquinas:</t>
  </si>
  <si>
    <t xml:space="preserve"> ton</t>
  </si>
  <si>
    <t xml:space="preserve"> t x km</t>
  </si>
  <si>
    <t>%</t>
  </si>
  <si>
    <t xml:space="preserve">PLANILHA ORÇAMENTÁRIA </t>
  </si>
  <si>
    <t>Dist.  A Origem :</t>
  </si>
  <si>
    <t>CPU - 01</t>
  </si>
  <si>
    <t>CPU - 03</t>
  </si>
  <si>
    <t>CPU - 04</t>
  </si>
  <si>
    <t>CPU - 05</t>
  </si>
  <si>
    <t>CHP</t>
  </si>
  <si>
    <t>CHI</t>
  </si>
  <si>
    <t>Ministério  da  Integração  Nacional – MI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</si>
  <si>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</si>
  <si>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</si>
  <si>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</si>
  <si>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</si>
  <si>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</si>
  <si>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</si>
  <si>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</si>
  <si>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</si>
  <si>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</si>
  <si>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</si>
  <si>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UN</t>
  </si>
  <si>
    <t>COMPOSICAO</t>
  </si>
  <si>
    <t>M3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</si>
  <si>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</si>
  <si>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</si>
  <si>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</si>
  <si>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</si>
  <si>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</si>
  <si>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</si>
  <si>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</si>
  <si>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</si>
  <si>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</si>
  <si>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</si>
  <si>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</si>
  <si>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</si>
  <si>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</si>
  <si>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</si>
  <si>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</si>
  <si>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</si>
  <si>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</si>
  <si>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Txkm</t>
  </si>
  <si>
    <t>88316</t>
  </si>
  <si>
    <t>CIMENTO PORTLAND COMPOSTO CP II-32</t>
  </si>
  <si>
    <t>AREIA MEDIA - POSTO JAZIDA/FORNECEDOR (RETIRADO NA JAZIDA, SEM TRANSPORTE)</t>
  </si>
  <si>
    <t>0,0020000</t>
  </si>
  <si>
    <t>88262</t>
  </si>
  <si>
    <t>0,0067000</t>
  </si>
  <si>
    <t>74151/1</t>
  </si>
  <si>
    <t>ESCAVACAO E CARGA MATERIAL 1A CATEGORIA, UTILIZANDO TRATOR DE ESTEIRAS DE 110 A 160HP COM LAMINA, PESO OPERACIONAL * 13T  E PA CARREGADEIRA COM 170 HP.</t>
  </si>
  <si>
    <t>5851</t>
  </si>
  <si>
    <t>TRATOR DE ESTEIRAS, POTÊNCIA 150 HP, PESO OPERACIONAL 16,7 T, COM RODA MOTRIZ ELEVADA E LÂMINA 3,18 M3 - CHP DIURNO. AF_06/2014</t>
  </si>
  <si>
    <t>0,0093458</t>
  </si>
  <si>
    <t>5944</t>
  </si>
  <si>
    <t>PÁ CARREGADEIRA SOBRE RODAS, POTÊNCIA 197 HP, CAPACIDADE DA CAÇAMBA 2,5 A 3,5 M3, PESO OPERACIONAL 18338 KG - CHP DIURNO. AF_06/2014</t>
  </si>
  <si>
    <t>0,0054206</t>
  </si>
  <si>
    <t>5946</t>
  </si>
  <si>
    <t>PÁ CARREGADEIRA SOBRE RODAS, POTÊNCIA 197 HP, CAPACIDADE DA CAÇAMBA 2,5 A 3,5 M3, PESO OPERACIONAL 18338 KG - CHI DIURNO. AF_06/2014</t>
  </si>
  <si>
    <t>0,0039252</t>
  </si>
  <si>
    <t>0,0186916</t>
  </si>
  <si>
    <t>TOTAL GERAL (R$)</t>
  </si>
  <si>
    <t>ITEM</t>
  </si>
  <si>
    <t>74034/1</t>
  </si>
  <si>
    <t>ESPALHAMENTO DE MATERIAL DE 1A CATEGORIA COM TRATOR DE ESTEIRA COM 153HP</t>
  </si>
  <si>
    <t>0,0079000</t>
  </si>
  <si>
    <t>5853</t>
  </si>
  <si>
    <t>TRATOR DE ESTEIRAS, POTÊNCIA 150 HP, PESO OPERACIONAL 16,7 T, COM RODA MOTRIZ ELEVADA E LÂMINA 3,18 M3 - CHI DIURNO. AF_06/2014</t>
  </si>
  <si>
    <t>0,0034000</t>
  </si>
  <si>
    <t>0,0113000</t>
  </si>
  <si>
    <t>73672</t>
  </si>
  <si>
    <t>DESMATAMENTO E LIMPEZA MECANIZADA DE TERRENO COM ARVORES ATE Ø 15CM, UTILIZANDO TRATOR DE ESTEIRAS</t>
  </si>
  <si>
    <t>0,0017000</t>
  </si>
  <si>
    <t>Diversos Municípios</t>
  </si>
  <si>
    <t>Bom Jesus da Lapa/Ba</t>
  </si>
  <si>
    <t>Transporte de equipamentos (Mobilização e Desmobilização)</t>
  </si>
  <si>
    <t>Placa de obra em chapa de aço galvanizada - 4 x (2,00 x 3,00)m</t>
  </si>
  <si>
    <t>2.1</t>
  </si>
  <si>
    <t>2.2</t>
  </si>
  <si>
    <t>2.3</t>
  </si>
  <si>
    <t>1.1</t>
  </si>
  <si>
    <t>1.2</t>
  </si>
  <si>
    <t>1.3</t>
  </si>
  <si>
    <t>SERVIÇOS DE ESCAVAÇÃO</t>
  </si>
  <si>
    <t>SEDI</t>
  </si>
  <si>
    <t>1213</t>
  </si>
  <si>
    <t>CARPINTEIRO DE FORMAS</t>
  </si>
  <si>
    <t>37370</t>
  </si>
  <si>
    <t>ALIMENTACAO - HORISTA (ENCARGOS COMPLEMENTARES) (COLETADO CAIXA)</t>
  </si>
  <si>
    <t>37371</t>
  </si>
  <si>
    <t>TRANSPORTE - HORISTA (ENCARGOS COMPLEMENTARES) (COLETADO CAIXA)</t>
  </si>
  <si>
    <t>37372</t>
  </si>
  <si>
    <t>EXAMES - HORISTA (ENCARGOS COMPLEMENTARES) (COLETADO CAIXA)</t>
  </si>
  <si>
    <t>37373</t>
  </si>
  <si>
    <t>SEGURO - HORISTA (ENCARGOS COMPLEMENTARES) (COLETADO CAIXA)</t>
  </si>
  <si>
    <t>88236</t>
  </si>
  <si>
    <t>FERRAMENTAS (ENCARGOS COMPLEMENTARES) - HORISTA</t>
  </si>
  <si>
    <t>88237</t>
  </si>
  <si>
    <t>EPI (ENCARGOS COMPLEMENTARES) - HORISTA</t>
  </si>
  <si>
    <t>95330</t>
  </si>
  <si>
    <t>CURSO DE CAPACITAÇÃO PARA CARPINTEIRO DE FÔRMAS (ENCARGOS COMPLEMENTARES) - HORISTA</t>
  </si>
  <si>
    <t>10</t>
  </si>
  <si>
    <t>BALDE PLASTICO CAPACIDADE *10* L</t>
  </si>
  <si>
    <t>0,0080172</t>
  </si>
  <si>
    <t>2711</t>
  </si>
  <si>
    <t>CARRINHO DE MAO DE ACO CAPACIDADE 50 A 60 L, PNEU COM CAMARA</t>
  </si>
  <si>
    <t>0,0006646</t>
  </si>
  <si>
    <t>11359</t>
  </si>
  <si>
    <t>ESMERILHADEIRA ANGULAR ELETRICA, DIAMETRO DO DISCO 7 '' (180 MM), ROTACAO 8500 RPM, POTENCIA 2400 W</t>
  </si>
  <si>
    <t>0,0000677</t>
  </si>
  <si>
    <t>12815</t>
  </si>
  <si>
    <t>FITA CREPE ROLO DE 25 MM X 50 M</t>
  </si>
  <si>
    <t>0,0090691</t>
  </si>
  <si>
    <t>REDUTOR TIPO THINNER PARA ACABAMENTO</t>
  </si>
  <si>
    <t>L</t>
  </si>
  <si>
    <t>0,0015115</t>
  </si>
  <si>
    <t>LINHA DE PEDREIRO LISA 100 M</t>
  </si>
  <si>
    <t>0,0027300</t>
  </si>
  <si>
    <t>ROLO DE LA DE CARNEIRO 23 CM (SEM CABO)</t>
  </si>
  <si>
    <t>ROLO DE ESPUMA POLIESTER 23 CM (SEM CABO)</t>
  </si>
  <si>
    <t>SELADOR HORIZONTAL PARA FITA DE ACO 1 "</t>
  </si>
  <si>
    <t>0,0000542</t>
  </si>
  <si>
    <t>BOLSA DE LONA PARA FERRAMENTAS *50 X 35 X 25* CM</t>
  </si>
  <si>
    <t>0,0002708</t>
  </si>
  <si>
    <t>LIXADEIRA ELETRICA ANGULAR, PARA DISCO DE 7 " (180 MM), POTENCIA DE 2.200 W, *5.000* RPM, 220 V</t>
  </si>
  <si>
    <t>0,0000441</t>
  </si>
  <si>
    <t>ESCADA DUPLA DE ABRIR EM ALUMINIO, MODELO PINTOR, 8 DEGRAUS</t>
  </si>
  <si>
    <t>0,0002057</t>
  </si>
  <si>
    <t>ESCADA EXTENSIVEL EM ALUMINIO COM 6,00 M ESTENDIDA</t>
  </si>
  <si>
    <t>12892</t>
  </si>
  <si>
    <t>LUVA RASPA DE COURO, CANO CURTO (PUNHO *7* CM)</t>
  </si>
  <si>
    <t>PAR</t>
  </si>
  <si>
    <t>0,0137346</t>
  </si>
  <si>
    <t>12893</t>
  </si>
  <si>
    <t>BOTA DE SEGURANCA COM BIQUEIRA DE ACO E COLARINHO ACOLCHOADO</t>
  </si>
  <si>
    <t>0,0016010</t>
  </si>
  <si>
    <t>36144</t>
  </si>
  <si>
    <t>RESPIRADOR DESCARTAVEL SEM VALVULA DE EXALACAO, PFF 1</t>
  </si>
  <si>
    <t>0,1114872</t>
  </si>
  <si>
    <t>36146</t>
  </si>
  <si>
    <t>PROTETOR SOLAR FPS 30, EMBALAGEM 2 LITROS</t>
  </si>
  <si>
    <t>0,0012403</t>
  </si>
  <si>
    <t>36149</t>
  </si>
  <si>
    <t>TRAVA-QUEDAS EM ACO PARA CORDA DE 12 MM, EXTENSOR DE 25 X 300 MM, COM MOSQUETAO TIPO GANCHO TRAVA DUPLA</t>
  </si>
  <si>
    <t>0,0007200</t>
  </si>
  <si>
    <t>36150</t>
  </si>
  <si>
    <t>AVENTAL DE SEGURANCA DE RASPA DE COURO 1,00 X 0,60 M</t>
  </si>
  <si>
    <t>0,0026463</t>
  </si>
  <si>
    <t>36153</t>
  </si>
  <si>
    <t>TALABARTE DE SEGURANCA, 2 MOSQUETOES TRAVA DUPLA *53* MM DE ABERTURA, COM ABSORVEDOR DE ENERGIA</t>
  </si>
  <si>
    <t>0,0010750</t>
  </si>
  <si>
    <t>0,0093000</t>
  </si>
  <si>
    <t>SERVENTE</t>
  </si>
  <si>
    <t>95378</t>
  </si>
  <si>
    <t>CURSO DE CAPACITAÇÃO PARA SERVENTE (ENCARGOS COMPLEMENTARES) - HORISTA</t>
  </si>
  <si>
    <t>0,0171000</t>
  </si>
  <si>
    <t>FUES</t>
  </si>
  <si>
    <t>94962</t>
  </si>
  <si>
    <t>0,8590000</t>
  </si>
  <si>
    <t>212,2100000</t>
  </si>
  <si>
    <t>PEDRA BRITADA N. 1 (9,5 a 19 MM) POSTO PEDREIRA/FORNECEDOR, SEM FRETE</t>
  </si>
  <si>
    <t>0,5790000</t>
  </si>
  <si>
    <t>2,4500000</t>
  </si>
  <si>
    <t>88377</t>
  </si>
  <si>
    <t>OPERADOR DE BETONEIRA ESTACIONÁRIA/MISTURADOR COM ENCARGOS COMPLEMENTARES</t>
  </si>
  <si>
    <t>1,5500000</t>
  </si>
  <si>
    <t>88830</t>
  </si>
  <si>
    <t>BETONEIRA CAPACIDADE NOMINAL DE 400 L, CAPACIDADE DE MISTURA 280 L, MOTOR ELÉTRICO TRIFÁSICO POTÊNCIA DE 2 CV, SEM CARREGADOR - CHP DIURNO. AF_10/2014</t>
  </si>
  <si>
    <t>0,8000000</t>
  </si>
  <si>
    <t>88831</t>
  </si>
  <si>
    <t>BETONEIRA CAPACIDADE NOMINAL DE 400 L, CAPACIDADE DE MISTURA 280 L, MOTOR ELÉTRICO TRIFÁSICO POTÊNCIA DE 2 CV, SEM CARREGADOR - CHI DIURNO. AF_10/2014</t>
  </si>
  <si>
    <t>0,7500000</t>
  </si>
  <si>
    <t>OPERADOR DE BETONEIRA ESTACIONARIA/MISTURADOR (COLETADO CAIXA)</t>
  </si>
  <si>
    <t>95389</t>
  </si>
  <si>
    <t>CURSO DE CAPACITAÇÃO PARA OPERADOR DE BETONEIRA ESTACIONÁRIA/MISTURADOR (ENCARGOS COMPLEMENTARES) - HORISTA</t>
  </si>
  <si>
    <t>CHOR</t>
  </si>
  <si>
    <t>88826</t>
  </si>
  <si>
    <t>BETONEIRA CAPACIDADE NOMINAL DE 400 L, CAPACIDADE DE MISTURA 280 L, MOTOR ELÉTRICO TRIFÁSICO POTÊNCIA DE 2 CV, SEM CARREGADOR - DEPRECIAÇÃO. AF_10/2014</t>
  </si>
  <si>
    <t>88827</t>
  </si>
  <si>
    <t>BETONEIRA CAPACIDADE NOMINAL DE 400 L, CAPACIDADE DE MISTURA 280 L, MOTOR ELÉTRICO TRIFÁSICO POTÊNCIA DE 2 CV, SEM CARREGADOR - JUROS. AF_10/2014</t>
  </si>
  <si>
    <t>88828</t>
  </si>
  <si>
    <t>BETONEIRA CAPACIDADE NOMINAL DE 400 L, CAPACIDADE DE MISTURA 280 L, MOTOR ELÉTRICO TRIFÁSICO POTÊNCIA DE 2 CV, SEM CARREGADOR - MANUTENÇÃO. AF_10/2014</t>
  </si>
  <si>
    <t>88829</t>
  </si>
  <si>
    <t>BETONEIRA CAPACIDADE NOMINAL DE 400 L, CAPACIDADE DE MISTURA 280 L, MOTOR ELÉTRICO TRIFÁSICO POTÊNCIA DE 2 CV, SEM CARREGADOR - MATERIAIS NA OPERAÇÃO. AF_10/2014</t>
  </si>
  <si>
    <t>10535</t>
  </si>
  <si>
    <t>BETONEIRA CAPACIDADE NOMINAL 400 L, CAPACIDADE DE MISTURA  280 L, MOTOR ELETRICO TRIFASICO 220/380 V POTENCIA 2 CV, SEM CARREGADOR</t>
  </si>
  <si>
    <t>0,0000640</t>
  </si>
  <si>
    <t>0,0000144</t>
  </si>
  <si>
    <t>0,0000600</t>
  </si>
  <si>
    <t>ENERGIA ELETRICA ATE 2000 KWH INDUSTRIAL, SEM DEMANDA</t>
  </si>
  <si>
    <t>KW/H</t>
  </si>
  <si>
    <t>1,2500000</t>
  </si>
  <si>
    <t>5721</t>
  </si>
  <si>
    <t>TRATOR DE ESTEIRAS, POTÊNCIA 150 HP, PESO OPERACIONAL 16,7 T, COM RODA MOTRIZ ELEVADA E LÂMINA 3,18 M3 - MATERIAIS NA OPERAÇÃO. AF_06/2014</t>
  </si>
  <si>
    <t>53810</t>
  </si>
  <si>
    <t>TRATOR DE ESTEIRAS, POTÊNCIA 150 HP, PESO OPERACIONAL 16,7 T, COM RODA MOTRIZ ELEVADA E LÂMINA 3,18 M3 - MANUTENÇÃO. AF_06/2014</t>
  </si>
  <si>
    <t>88324</t>
  </si>
  <si>
    <t>TRATORISTA COM ENCARGOS COMPLEMENTARES</t>
  </si>
  <si>
    <t>89009</t>
  </si>
  <si>
    <t>TRATOR DE ESTEIRAS, POTÊNCIA 150 HP, PESO OPERACIONAL 16,7 T, COM RODA MOTRIZ ELEVADA E LÂMINA 3,18 M3 - DEPRECIAÇÃO. AF_06/2014</t>
  </si>
  <si>
    <t>89010</t>
  </si>
  <si>
    <t>TRATOR DE ESTEIRAS, POTÊNCIA 150 HP, PESO OPERACIONAL 16,7 T, COM RODA MOTRIZ ELEVADA E LÂMINA 3,18 M3 - JUROS. AF_06/2014</t>
  </si>
  <si>
    <t>OLEO DIESEL COMBUSTIVEL COMUM</t>
  </si>
  <si>
    <t>20,1400000</t>
  </si>
  <si>
    <t>7624</t>
  </si>
  <si>
    <t>TRATOR DE ESTEIRAS, POTENCIA DE 150 HP, PESO OPERACIONAL DE 16,7 T, COM RODA MOTRIZ ELEVADA E LAMINA COM CONTATO DE 3,18M3</t>
  </si>
  <si>
    <t>0,0000556</t>
  </si>
  <si>
    <t>0,0000311</t>
  </si>
  <si>
    <t>0,0000133</t>
  </si>
  <si>
    <t>4237</t>
  </si>
  <si>
    <t>OPERADOR DE TRATOR</t>
  </si>
  <si>
    <t>95386</t>
  </si>
  <si>
    <t>CURSO DE CAPACITAÇÃO PARA TRATORISTA (ENCARGOS COMPLEMENTARES) - HORISTA</t>
  </si>
  <si>
    <t>5787</t>
  </si>
  <si>
    <t>PÁ CARREGADEIRA SOBRE RODAS, POTÊNCIA 197 HP, CAPACIDADE DA CAÇAMBA 2,5 A 3,5 M3, PESO OPERACIONAL 18338 KG - MATERIAIS NA OPERAÇÃO. AF_06/2014</t>
  </si>
  <si>
    <t>53861</t>
  </si>
  <si>
    <t>PÁ CARREGADEIRA SOBRE RODAS, POTÊNCIA 197 HP, CAPACIDADE DA CAÇAMBA 2,5 A 3,5 M3, PESO OPERACIONAL 18338 KG - MANUTENÇÃO. AF_06/2014</t>
  </si>
  <si>
    <t>88301</t>
  </si>
  <si>
    <t>OPERADOR DE PÁ CARREGADEIRA COM ENCARGOS COMPLEMENTARES</t>
  </si>
  <si>
    <t>89130</t>
  </si>
  <si>
    <t>PÁ CARREGADEIRA SOBRE RODAS, POTÊNCIA 197 HP, CAPACIDADE DA CAÇAMBA 2,5 A 3,5 M3, PESO OPERACIONAL 18338 KG - DEPRECIAÇÃO. AF_06/2014</t>
  </si>
  <si>
    <t>89131</t>
  </si>
  <si>
    <t>PÁ CARREGADEIRA SOBRE RODAS, POTÊNCIA 197 HP, CAPACIDADE DA CAÇAMBA 2,5 A 3,5 M3, PESO OPERACIONAL 18338 KG - JUROS. AF_06/2014</t>
  </si>
  <si>
    <t>26,4500000</t>
  </si>
  <si>
    <t>4263</t>
  </si>
  <si>
    <t>PA CARREGADEIRA SOBRE RODAS, POTENCIA LIQUIDA 197 HP, CAPACIDADE DA CACAMBA DE 2,5 A 3,5 M3, PESO OPERACIONAL DE 18338 KG</t>
  </si>
  <si>
    <t>0,0000700</t>
  </si>
  <si>
    <t>OPERADOR DE PA CARREGADEIRA</t>
  </si>
  <si>
    <t>95364</t>
  </si>
  <si>
    <t>CURSO DE CAPACITAÇÃO PARA OPERADOR DE PÁ CARREGADEIRA (ENCARGOS COMPLEMENTARES) - HORISTA</t>
  </si>
  <si>
    <t>0,0000560</t>
  </si>
  <si>
    <t>Desmatamento e limpeza mecanizada de terreno com árvores até Ø 15cm, utilizando trator de esteiras.</t>
  </si>
  <si>
    <t>Espalhamento de material de 1.ª categoria com trator de esteira com 153HP.</t>
  </si>
  <si>
    <r>
      <t>m</t>
    </r>
    <r>
      <rPr>
        <vertAlign val="superscript"/>
        <sz val="10"/>
        <rFont val="Arial"/>
        <family val="2"/>
      </rPr>
      <t>3</t>
    </r>
  </si>
  <si>
    <t>TOTAL DO ITEM 2</t>
  </si>
  <si>
    <t>TOTAL DO ITEM 1</t>
  </si>
  <si>
    <t>TRANSPORTE COMERCIAL COM CAMINHAO CARROCERIA 9 T, RODOVIA COM REVESTIMENTO PRIMARIO</t>
  </si>
  <si>
    <t>TXKM</t>
  </si>
  <si>
    <t>5824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</si>
  <si>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</si>
  <si>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0,0054000</t>
  </si>
  <si>
    <t>5705</t>
  </si>
  <si>
    <t>CAMINHÃO TOCO, PBT 16.000 KG, CARGA ÚTIL MÁX. 10.685 KG, DIST. ENTRE EIXOS 4,8 M, POTÊNCIA 189 CV, INCLUSIVE CARROCERIA FIXA ABERTA DE MADEIRA P/ TRANSPORTE GERAL DE CARGA SECA, DIMEN. APROX. 2,5 X 7,00 X 0,50 M - MANUTENÇÃO. AF_06/2014</t>
  </si>
  <si>
    <t>53797</t>
  </si>
  <si>
    <t>CAMINHÃO TOCO, PBT 16.000 KG, CARGA ÚTIL MÁX. 10.685 KG, DIST. ENTRE EIXOS 4,8 M, POTÊNCIA 189 CV, INCLUSIVE CARROCERIA FIXA ABERTA DE MADEIRA P/ TRANSPORTE GERAL DE CARGA SECA, DIMEN. APROX. 2,5 X 7,00 X 0,50 M - MATERIAIS NA OPERAÇÃO. AF_06/2014</t>
  </si>
  <si>
    <t>88282</t>
  </si>
  <si>
    <t>MOTORISTA DE CAMINHÃO COM ENCARGOS COMPLEMENTARES</t>
  </si>
  <si>
    <t>89264</t>
  </si>
  <si>
    <t>CAMINHÃO TOCO, PBT 16.000 KG, CARGA ÚTIL MÁX. 10.685 KG, DIST. ENTRE EIXOS 4,8 M, POTÊNCIA 189 CV, INCLUSIVE CARROCERIA FIXA ABERTA DE MADEIRA P/ TRANSPORTE GERAL DE CARGA SECA, DIMEN. APROX. 2,5 X 7,00 X 0,50 M - DEPRECIAÇÃO. AF_06/2014</t>
  </si>
  <si>
    <t>89265</t>
  </si>
  <si>
    <t>CAMINHÃO TOCO, PBT 16.000 KG, CARGA ÚTIL MÁX. 10.685 KG, DIST. ENTRE EIXOS 4,8 M, POTÊNCIA 189 CV, INCLUSIVE CARROCERIA FIXA ABERTA DE MADEIRA P/ TRANSPORTE GERAL DE CARGA SECA, DIMEN. APROX. 2,5 X 7,00 X 0,50 M - JUROS. AF_06/2014</t>
  </si>
  <si>
    <t>89266</t>
  </si>
  <si>
    <t>CAMINHÃO TOCO, PBT 16.000 KG, CARGA ÚTIL MÁX. 10.685 KG, DIST. ENTRE EIXOS 4,8 M, POTÊNCIA 189 CV, INCLUSIVE CARROCERIA FIXA ABERTA DE MADEIRA P/ TRANSPORTE GERAL DE CARGA SECA, DIMEN. APROX. 2,5 X 7,00 X 0,50 M - IMPOSTOS E SEGUROS. AF_06/2014</t>
  </si>
  <si>
    <t>37731</t>
  </si>
  <si>
    <t>CARROCERIA FIXA ABERTA DE MADEIRA PARA TRANSPORTE GERAL DE CARGA SECA DIMENSOES APROXIMADAS 2,5 X 7,00 X 0,50 M (INCLUI MONTAGEM, NAO INCLUI CAMINHAO)</t>
  </si>
  <si>
    <t>0,0000643</t>
  </si>
  <si>
    <t>37761</t>
  </si>
  <si>
    <t>CAMINHAO TOCO, PESO BRUTO TOTAL 16000 KG, CARGA UTIL MAXIMA DE 10685 KG, DISTANCIA ENTRE EIXOS 4,8M, POTENCIA 189 CV (INCLUI CABINE E CHASSI, NAO INCLUI CARROCERIA)</t>
  </si>
  <si>
    <t>25,0400000</t>
  </si>
  <si>
    <t>4093</t>
  </si>
  <si>
    <t>MOTORISTA DE CAMINHAO</t>
  </si>
  <si>
    <t>95347</t>
  </si>
  <si>
    <t>CURSO DE CAPACITAÇÃO PARA MOTORISTA DE CAMINHÃO (ENCARGOS COMPLEMENTARES) - HORISTA</t>
  </si>
  <si>
    <t>0,0000343</t>
  </si>
  <si>
    <t>0,0000137</t>
  </si>
  <si>
    <t>0,0000028</t>
  </si>
  <si>
    <t>0,0041000</t>
  </si>
  <si>
    <t>Total para 12 meses:</t>
  </si>
  <si>
    <t>CPU - 06</t>
  </si>
  <si>
    <t>AUXILIAR DE ESCRITORIO COM ENCARGOS COMPLEMENTARES</t>
  </si>
  <si>
    <t>ENGENHEIRO CIVIL DE OBRA JUNIOR COM ENCARGOS COMPLEMENTARES</t>
  </si>
  <si>
    <t>TARIFA "A" ENTRE 0 E 20M3 FORNECIMENTO D'AGUA</t>
  </si>
  <si>
    <t>ENERGIA ELETRICA COMERCIAL, BAIXA TENSAO, RELATIVA AO CONSUMO DE ATE 100 KWH,INCLUINDO ICMS, PIS/PASEP E COFINS</t>
  </si>
  <si>
    <t>VEÍCULO</t>
  </si>
  <si>
    <t>Total em porcemtagem (%):</t>
  </si>
  <si>
    <t>CODEVASF</t>
  </si>
  <si>
    <t>Veículo comercial leve-Composição Veículo Leve - CPU-87.</t>
  </si>
  <si>
    <t>A</t>
  </si>
  <si>
    <t>Depreciação mensal do equipamento</t>
  </si>
  <si>
    <t>A1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</si>
  <si>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</si>
  <si>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</si>
  <si>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</si>
  <si>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</si>
  <si>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</si>
  <si>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</si>
  <si>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</si>
  <si>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</si>
  <si>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</si>
  <si>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</si>
  <si>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</si>
  <si>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</si>
  <si>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</si>
  <si>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</si>
  <si>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</si>
  <si>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</si>
  <si>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</si>
  <si>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</si>
  <si>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 xml:space="preserve"> 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</si>
  <si>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</si>
  <si>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</si>
  <si>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</si>
  <si>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</si>
  <si>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</si>
  <si>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</si>
  <si>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</si>
  <si>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</si>
  <si>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</si>
  <si>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</si>
  <si>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</si>
  <si>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</si>
  <si>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</si>
  <si>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</si>
  <si>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</si>
  <si>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</si>
  <si>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</si>
  <si>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</si>
  <si>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</si>
  <si>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</si>
  <si>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</si>
  <si>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</si>
  <si>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</si>
  <si>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</si>
  <si>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</si>
  <si>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</si>
  <si>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</si>
  <si>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</si>
  <si>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</si>
  <si>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</si>
  <si>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</si>
  <si>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</si>
  <si>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</si>
  <si>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</si>
  <si>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</si>
  <si>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</si>
  <si>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</si>
  <si>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</si>
  <si>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Motorista</t>
  </si>
  <si>
    <t>G1</t>
  </si>
  <si>
    <t>Salário com encargos sociais (Sinapi 88284)</t>
  </si>
  <si>
    <t>Custo Mensal</t>
  </si>
  <si>
    <t>Sem Motorista</t>
  </si>
  <si>
    <t>Com Motorista</t>
  </si>
  <si>
    <t>I</t>
  </si>
  <si>
    <t>Custo Direto p/ km Rodado</t>
  </si>
  <si>
    <t>J</t>
  </si>
  <si>
    <t>Preço cobrado c/BDI</t>
  </si>
  <si>
    <t>J1</t>
  </si>
  <si>
    <t>J2</t>
  </si>
  <si>
    <t>CPU - 02</t>
  </si>
  <si>
    <t>ADMINISTRAÇÃO LOCAL</t>
  </si>
  <si>
    <t>90772</t>
  </si>
  <si>
    <t>AUXILIAR DE ESCRITORIO</t>
  </si>
  <si>
    <t>95398</t>
  </si>
  <si>
    <t>CURSO DE CAPACITAÇÃO PARA AUXILIAR DE ESCRITÓRIO (ENCARGOS COMPLEMENTARES) - HORISTA</t>
  </si>
  <si>
    <t>90777</t>
  </si>
  <si>
    <t>2706</t>
  </si>
  <si>
    <t>ENGENHEIRO CIVIL DE OBRA JUNIOR</t>
  </si>
  <si>
    <t>0,0500000</t>
  </si>
  <si>
    <t>95402</t>
  </si>
  <si>
    <t>CURSO DE CAPACITAÇÃO PARA ENGENHEIRO CIVIL DE OBRA JÚNIOR (ENCARGOS COMPLEMENTARES) - HORISTA</t>
  </si>
  <si>
    <t>MÊS</t>
  </si>
  <si>
    <t>ENCARREGADO GERAL COM ENCARGOS COMPLEMENTARES</t>
  </si>
  <si>
    <t>90776</t>
  </si>
  <si>
    <t>ENCARREGADO GERAL DE OBRAS</t>
  </si>
  <si>
    <t>95401</t>
  </si>
  <si>
    <t>CURSO DE CAPACITAÇÃO PARA ENCARREGADO GERAL (ENCARGOS COMPLEMENTARES) - HORISTA</t>
  </si>
  <si>
    <t>Preço de Aquisição (CODIGO E412 DO SICRO)</t>
  </si>
  <si>
    <t>0,0119000</t>
  </si>
  <si>
    <t xml:space="preserve">  Ministério da Integração Nacional – MI</t>
  </si>
  <si>
    <t xml:space="preserve">CRONOGRAMA FÍSICO-FINANCEIRO </t>
  </si>
  <si>
    <t xml:space="preserve">ITEM </t>
  </si>
  <si>
    <t>DISCRIMINAÇÃO</t>
  </si>
  <si>
    <t>VALOR</t>
  </si>
  <si>
    <t>1º  Mês</t>
  </si>
  <si>
    <t>2º Mês</t>
  </si>
  <si>
    <t>3º Mês</t>
  </si>
  <si>
    <t>4º  Mês</t>
  </si>
  <si>
    <t>5º Mês</t>
  </si>
  <si>
    <t>6º Mês</t>
  </si>
  <si>
    <t>7º  Mês</t>
  </si>
  <si>
    <t>8º Mês</t>
  </si>
  <si>
    <t>9º Mês</t>
  </si>
  <si>
    <t>10º Mês</t>
  </si>
  <si>
    <t>11º Mês</t>
  </si>
  <si>
    <t>12º Mês</t>
  </si>
  <si>
    <t>% EXECUTAR</t>
  </si>
  <si>
    <t>TOTAIS</t>
  </si>
  <si>
    <t>% DO ITEM</t>
  </si>
  <si>
    <t>TOTAL ACUMULADO (R$)</t>
  </si>
  <si>
    <t>PREÇO UNITÁRIO TOTAL S/ BDI:</t>
  </si>
  <si>
    <t>TABELA DE INSUMOS</t>
  </si>
  <si>
    <t>B.D.I : 28,82 %                                                                                                                                      ENCARGOS SOCIAIS: (88,28%)                                                                                                                                       SINAPI: FEVEREIRO/2018</t>
  </si>
  <si>
    <t>Quant. de Municípios:</t>
  </si>
  <si>
    <t>Escavação e carga de material de 1.ª categoria, utilizando trator de esteiras 110 a 160HP com lamina, peso operacional * 13T e pá carregadeira com 170 HP.</t>
  </si>
  <si>
    <t xml:space="preserve">Trator de esteiras </t>
  </si>
  <si>
    <t xml:space="preserve">Pá carregadeira </t>
  </si>
  <si>
    <t>95285</t>
  </si>
  <si>
    <t>TRANSPORTE COM CAMINHÃO BASCULANTE 6 M3 EM RODOVIA COM LEITO NATURAL, DMT ATÉ 200 M</t>
  </si>
  <si>
    <t>5811</t>
  </si>
  <si>
    <t>CAMINHÃO BASCULANTE 6 M3, PESO BRUTO TOTAL 16.000 KG, CARGA ÚTIL MÁXIMA 13.071 KG, DISTÂNCIA ENTRE EIXOS 4,80 M, POTÊNCIA 230 CV INCLUSIVE CAÇAMBA METÁLICA - CHP DIURNO. AF_06/2014</t>
  </si>
  <si>
    <t>0,0228000</t>
  </si>
  <si>
    <t>5695</t>
  </si>
  <si>
    <t>CAMINHÃO BASCULANTE 6 M3, PESO BRUTO TOTAL 16.000 KG, CARGA ÚTIL MÁXIMA 13.071 KG, DISTÂNCIA ENTRE EIXOS 4,80 M, POTÊNCIA 230 CV INCLUSIVE CAÇAMBA METÁLICA - MANUTENÇÃO. AF_06/2014</t>
  </si>
  <si>
    <t>53792</t>
  </si>
  <si>
    <t>CAMINHÃO BASCULANTE 6 M3, PESO BRUTO TOTAL 16.000 KG, CARGA ÚTIL MÁXIMA 13.071 KG, DISTÂNCIA ENTRE EIXOS 4,80 M, POTÊNCIA 230 CV INCLUSIVE CAÇAMBA METÁLICA - MATERIAIS NA OPERAÇÃO. AF_06/2014</t>
  </si>
  <si>
    <t>88281</t>
  </si>
  <si>
    <t>MOTORISTA DE BASCULANTE COM ENCARGOS COMPLEMENTARES</t>
  </si>
  <si>
    <t>91367</t>
  </si>
  <si>
    <t>CAMINHÃO BASCULANTE 6 M3, PESO BRUTO TOTAL 16.000 KG, CARGA ÚTIL MÁXIMA 13.071 KG, DISTÂNCIA ENTRE EIXOS 4,80 M, POTÊNCIA 230 CV INCLUSIVE CAÇAMBA METÁLICA - DEPRECIAÇÃO. AF_06/2014</t>
  </si>
  <si>
    <t>91368</t>
  </si>
  <si>
    <t>CAMINHÃO BASCULANTE 6 M3, PESO BRUTO TOTAL 16.000 KG, CARGA ÚTIL MÁXIMA 13.071 KG, DISTÂNCIA ENTRE EIXOS 4,80 M, POTÊNCIA 230 CV INCLUSIVE CAÇAMBA METÁLICA - JUROS. AF_06/2014</t>
  </si>
  <si>
    <t>91369</t>
  </si>
  <si>
    <t>CAMINHÃO BASCULANTE 6 M3, PESO BRUTO TOTAL 16.000 KG, CARGA ÚTIL MÁXIMA 13.071 KG, DISTÂNCIA ENTRE EIXOS 4,80 M, POTÊNCIA 230 CV INCLUSIVE CAÇAMBA METÁLICA - IMPOSTOS E SEGUROS. AF_06/2014</t>
  </si>
  <si>
    <t>37733</t>
  </si>
  <si>
    <t>CACAMBA METALICA BASCULANTE COM CAPACIDADE DE 6 M3 (INCLUI MONTAGEM, NAO INCLUI CAMINHAO)</t>
  </si>
  <si>
    <t>0,0000750</t>
  </si>
  <si>
    <t>37760</t>
  </si>
  <si>
    <t>CAMINHAO TOCO, PESO BRUTO TOTAL 16000 KG, CARGA UTIL MAXIMA 13071 KG, DISTANCIA ENTRE EIXOS 4,80 M, POTENCIA 230 CV (INCLUI CABINE E CHASSI, NAO INCLUI CARROCERIA)</t>
  </si>
  <si>
    <t>30,4700000</t>
  </si>
  <si>
    <t>20020</t>
  </si>
  <si>
    <t>MOTORISTA DE CAMINHAO BASCULANTE</t>
  </si>
  <si>
    <t>95346</t>
  </si>
  <si>
    <t>CURSO DE CAPACITAÇÃO PARA MOTORISTA DE BASCULANTE (ENCARGOS COMPLEMENTARES) - HORISTA</t>
  </si>
  <si>
    <t>0,0000400</t>
  </si>
  <si>
    <t>0,0000140</t>
  </si>
  <si>
    <t>0,0000029</t>
  </si>
  <si>
    <t>CPU - 07</t>
  </si>
  <si>
    <t>2.4</t>
  </si>
  <si>
    <t>Transporte com caminhão basculante 6m³ em rodovia com leito natural, DMT até 200m.</t>
  </si>
  <si>
    <t>1.4</t>
  </si>
  <si>
    <t>1.5</t>
  </si>
  <si>
    <t>CPU - 08</t>
  </si>
  <si>
    <t>CPU - 09</t>
  </si>
  <si>
    <t>MÊS DE REFERÊNCIA SINAPI: MARÇO/2018                        BDI: 28,82%                                     ENCARGOS SOCIAIS: 88,28,%</t>
  </si>
  <si>
    <t>QUADRO PO-VI</t>
  </si>
  <si>
    <t xml:space="preserve">PLANILHA COMPOSIÇÕES DE PREÇOS - QUADRO PO-VII </t>
  </si>
  <si>
    <t>QUADRO PO-I</t>
  </si>
  <si>
    <t>Deslocamento para o local de serviço - Pá carregadeira.</t>
  </si>
  <si>
    <t>Deslocamento para o local de serviço -Trator de esteira.</t>
  </si>
  <si>
    <t>PREÇO UNITÁRIO</t>
  </si>
  <si>
    <t>QUANTIDADE</t>
  </si>
  <si>
    <t xml:space="preserve">PREÇO UNITÁRIO POR m³ </t>
  </si>
  <si>
    <t xml:space="preserve">                                          MINISTÉRIO DA INTEGRAÇÃO NACIONAL</t>
  </si>
  <si>
    <t xml:space="preserve">             COMPANHIA DE DESENVOLVIMENTO DOS VALES DO SÃO FRANCISCO E DO PARNAÍBA</t>
  </si>
  <si>
    <t>2.ª GRD da 2ª SUPERINTENDÊNCIA REGIONAL - Bom Jesus da Lapa/Ba.</t>
  </si>
  <si>
    <t>Companhia de Desenvolvimento dos Vales do São Francisco e do Parnaíba - CODEVASF</t>
  </si>
  <si>
    <t xml:space="preserve">                   MINISTÉRIO DA INTEGRAÇÃO NACIONAL</t>
  </si>
  <si>
    <t xml:space="preserve">              COMPANHIA DE DESENVOLVIMENTO DOS VALES DO SÃO FRANCISCO E DO PARNAÍBA</t>
  </si>
  <si>
    <t xml:space="preserve"> MINISTÉRIO DA INTEGRAÇÃO NACIONAL</t>
  </si>
  <si>
    <t xml:space="preserve"> COMPANHIA DE DESENVOLVIMENTO DOS VALES DO SÃO FRANCISCO E DO PARNAÍBA</t>
  </si>
  <si>
    <t xml:space="preserve">                              Companhia  de  Desenvolvimento  dos  Vales  do  São  Francisco e do Parnaíba</t>
  </si>
  <si>
    <t xml:space="preserve">                                     2.ª GRD da 2ª SUPERINTENDÊNCIA REGIONAL - Bom Jesus da Lapa/Ba.</t>
  </si>
  <si>
    <t>Mês de Referência - Março de 2018.</t>
  </si>
  <si>
    <t>OBJETO: EXECUÇÃO DE SERVIÇOS DE ESCAVAÇÃO EM SOLO DE 1.ª CATEGORIA, OBJETIVANDO À LIMPEZA, MANUTENÇÃO E DESASSOREAMENTO DE AGUADAS EM COMUNIDADES RURAIS DIFUSAS DE DIVERSOS MUNICÍPIOS DO ESTADO DA BAHIA.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</si>
</sst>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000"/>
    <numFmt numFmtId="167" formatCode="_(* #,##0.00_);_(* \(#,##0.00\);_(* \-??_);_(@_)"/>
    <numFmt numFmtId="168" formatCode="#,##0.00\ ;&quot; (&quot;#,##0.00\);&quot; -&quot;#\ ;@\ 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Verdana"/>
      <family val="2"/>
    </font>
    <font>
      <sz val="10"/>
      <name val="MonoMM1_ZeroNormal"/>
      <family val="3"/>
    </font>
    <font>
      <sz val="9"/>
      <name val="Verdana"/>
      <family val="2"/>
    </font>
    <font>
      <b/>
      <sz val="9"/>
      <name val="Verdana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sz val="11"/>
      <color indexed="8"/>
      <name val="Arial Narrow"/>
      <family val="2"/>
    </font>
    <font>
      <b/>
      <sz val="11"/>
      <name val="MonoMM1_ZeroNormal"/>
    </font>
    <font>
      <vertAlign val="superscript"/>
      <sz val="10"/>
      <name val="Arial"/>
      <family val="2"/>
    </font>
    <font>
      <sz val="11"/>
      <color indexed="8"/>
      <name val="Calibri"/>
      <family val="2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8"/>
      <color indexed="8"/>
      <name val="Arial Narrow"/>
      <family val="2"/>
    </font>
    <font>
      <sz val="12"/>
      <name val="Arial"/>
      <family val="2"/>
    </font>
    <font>
      <b/>
      <sz val="11"/>
      <name val="Verdana"/>
      <family val="2"/>
    </font>
    <font>
      <sz val="8"/>
      <name val="Courier"/>
      <family val="3"/>
    </font>
    <font>
      <b/>
      <sz val="16"/>
      <name val="MonoMM1_ZeroNormal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2" fillId="0" borderId="0"/>
    <xf numFmtId="16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25" fillId="0" borderId="0"/>
    <xf numFmtId="167" fontId="2" fillId="0" borderId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254">
    <xf numFmtId="0" fontId="0" fillId="0" borderId="0" xfId="0"/>
    <xf numFmtId="0" fontId="2" fillId="0" borderId="0" xfId="1" applyFont="1"/>
    <xf numFmtId="0" fontId="2" fillId="0" borderId="0" xfId="1" applyFont="1" applyBorder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1"/>
    <xf numFmtId="0" fontId="3" fillId="0" borderId="0" xfId="1" applyFont="1" applyBorder="1" applyAlignment="1">
      <alignment wrapText="1"/>
    </xf>
    <xf numFmtId="0" fontId="9" fillId="0" borderId="0" xfId="1" applyFont="1" applyBorder="1" applyAlignment="1">
      <alignment horizontal="center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2" fontId="13" fillId="0" borderId="2" xfId="1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4" fontId="2" fillId="4" borderId="1" xfId="1" applyNumberFormat="1" applyFont="1" applyFill="1" applyBorder="1" applyAlignment="1">
      <alignment horizontal="right" vertical="center"/>
    </xf>
    <xf numFmtId="0" fontId="2" fillId="4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0" fillId="6" borderId="1" xfId="7" applyFont="1" applyFill="1" applyBorder="1" applyAlignment="1">
      <alignment horizontal="center" vertical="center" wrapText="1"/>
    </xf>
    <xf numFmtId="0" fontId="20" fillId="6" borderId="1" xfId="7" applyFont="1" applyFill="1" applyBorder="1" applyAlignment="1">
      <alignment horizontal="left" vertical="center" wrapText="1"/>
    </xf>
    <xf numFmtId="166" fontId="20" fillId="6" borderId="1" xfId="4" applyNumberFormat="1" applyFont="1" applyFill="1" applyBorder="1" applyAlignment="1">
      <alignment horizontal="center" vertical="center" wrapText="1"/>
    </xf>
    <xf numFmtId="2" fontId="20" fillId="6" borderId="1" xfId="4" applyNumberFormat="1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right" vertical="center"/>
    </xf>
    <xf numFmtId="4" fontId="21" fillId="0" borderId="1" xfId="1" applyNumberFormat="1" applyFont="1" applyBorder="1" applyAlignment="1">
      <alignment horizontal="right" vertical="center"/>
    </xf>
    <xf numFmtId="49" fontId="16" fillId="0" borderId="14" xfId="0" applyNumberFormat="1" applyFont="1" applyBorder="1" applyAlignment="1">
      <alignment vertical="top" wrapText="1"/>
    </xf>
    <xf numFmtId="49" fontId="16" fillId="0" borderId="15" xfId="0" applyNumberFormat="1" applyFont="1" applyBorder="1" applyAlignment="1">
      <alignment vertical="top" wrapText="1"/>
    </xf>
    <xf numFmtId="49" fontId="16" fillId="0" borderId="17" xfId="0" applyNumberFormat="1" applyFont="1" applyBorder="1" applyAlignment="1">
      <alignment vertical="top" wrapText="1"/>
    </xf>
    <xf numFmtId="0" fontId="3" fillId="0" borderId="17" xfId="0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18" xfId="0" applyBorder="1" applyAlignment="1">
      <alignment vertical="center"/>
    </xf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1" applyNumberFormat="1" applyFont="1" applyBorder="1"/>
    <xf numFmtId="0" fontId="0" fillId="0" borderId="18" xfId="0" applyBorder="1"/>
    <xf numFmtId="0" fontId="3" fillId="0" borderId="17" xfId="0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3" fillId="2" borderId="19" xfId="1" applyFont="1" applyFill="1" applyBorder="1" applyAlignment="1">
      <alignment horizontal="center" vertical="center"/>
    </xf>
    <xf numFmtId="4" fontId="3" fillId="2" borderId="20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4" fontId="2" fillId="0" borderId="20" xfId="1" applyNumberFormat="1" applyFont="1" applyBorder="1" applyAlignment="1">
      <alignment horizontal="right" vertical="center"/>
    </xf>
    <xf numFmtId="4" fontId="23" fillId="3" borderId="20" xfId="1" applyNumberFormat="1" applyFont="1" applyFill="1" applyBorder="1" applyAlignment="1">
      <alignment horizontal="right" vertical="center"/>
    </xf>
    <xf numFmtId="4" fontId="21" fillId="0" borderId="20" xfId="1" applyNumberFormat="1" applyFont="1" applyFill="1" applyBorder="1" applyAlignment="1">
      <alignment horizontal="right" vertical="center"/>
    </xf>
    <xf numFmtId="0" fontId="2" fillId="0" borderId="17" xfId="1" applyFont="1" applyBorder="1"/>
    <xf numFmtId="0" fontId="2" fillId="0" borderId="0" xfId="1" applyBorder="1" applyAlignment="1">
      <alignment vertical="center"/>
    </xf>
    <xf numFmtId="0" fontId="2" fillId="0" borderId="0" xfId="1" applyBorder="1"/>
    <xf numFmtId="0" fontId="2" fillId="0" borderId="18" xfId="1" applyBorder="1"/>
    <xf numFmtId="0" fontId="3" fillId="0" borderId="17" xfId="1" applyFont="1" applyBorder="1" applyAlignment="1">
      <alignment vertical="top"/>
    </xf>
    <xf numFmtId="0" fontId="3" fillId="0" borderId="0" xfId="1" applyFont="1" applyBorder="1"/>
    <xf numFmtId="0" fontId="9" fillId="0" borderId="17" xfId="1" applyFont="1" applyBorder="1" applyAlignment="1">
      <alignment horizontal="center" vertical="center"/>
    </xf>
    <xf numFmtId="0" fontId="12" fillId="0" borderId="17" xfId="1" applyFont="1" applyBorder="1" applyAlignment="1">
      <alignment vertical="center"/>
    </xf>
    <xf numFmtId="0" fontId="12" fillId="0" borderId="17" xfId="1" applyFont="1" applyBorder="1"/>
    <xf numFmtId="0" fontId="12" fillId="0" borderId="0" xfId="1" applyFont="1" applyBorder="1"/>
    <xf numFmtId="2" fontId="13" fillId="0" borderId="0" xfId="1" applyNumberFormat="1" applyFont="1" applyBorder="1"/>
    <xf numFmtId="2" fontId="12" fillId="0" borderId="0" xfId="1" applyNumberFormat="1" applyFont="1" applyBorder="1"/>
    <xf numFmtId="0" fontId="2" fillId="0" borderId="17" xfId="1" applyBorder="1"/>
    <xf numFmtId="4" fontId="2" fillId="0" borderId="0" xfId="1" applyNumberFormat="1" applyBorder="1"/>
    <xf numFmtId="0" fontId="13" fillId="0" borderId="0" xfId="1" applyFont="1" applyBorder="1"/>
    <xf numFmtId="4" fontId="3" fillId="0" borderId="18" xfId="1" applyNumberFormat="1" applyFont="1" applyBorder="1"/>
    <xf numFmtId="0" fontId="2" fillId="0" borderId="21" xfId="1" applyFont="1" applyBorder="1"/>
    <xf numFmtId="0" fontId="2" fillId="0" borderId="26" xfId="1" applyBorder="1"/>
    <xf numFmtId="0" fontId="2" fillId="0" borderId="26" xfId="1" applyFont="1" applyBorder="1"/>
    <xf numFmtId="0" fontId="2" fillId="0" borderId="29" xfId="1" applyBorder="1"/>
    <xf numFmtId="0" fontId="4" fillId="0" borderId="0" xfId="0" applyFont="1" applyAlignment="1">
      <alignment horizontal="center" vertical="center"/>
    </xf>
    <xf numFmtId="4" fontId="20" fillId="6" borderId="1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20" fillId="7" borderId="1" xfId="7" applyFont="1" applyFill="1" applyBorder="1" applyAlignment="1">
      <alignment horizontal="center" vertical="center" wrapText="1"/>
    </xf>
    <xf numFmtId="0" fontId="6" fillId="8" borderId="8" xfId="0" applyFont="1" applyFill="1" applyBorder="1"/>
    <xf numFmtId="0" fontId="6" fillId="8" borderId="10" xfId="0" applyFont="1" applyFill="1" applyBorder="1"/>
    <xf numFmtId="4" fontId="21" fillId="4" borderId="1" xfId="1" applyNumberFormat="1" applyFont="1" applyFill="1" applyBorder="1" applyAlignment="1">
      <alignment horizontal="right" vertical="center"/>
    </xf>
    <xf numFmtId="0" fontId="27" fillId="0" borderId="17" xfId="8" applyFont="1" applyBorder="1" applyAlignment="1">
      <alignment horizontal="center" vertical="center"/>
    </xf>
    <xf numFmtId="0" fontId="29" fillId="0" borderId="31" xfId="8" applyFont="1" applyBorder="1" applyAlignment="1">
      <alignment vertical="center"/>
    </xf>
    <xf numFmtId="167" fontId="27" fillId="0" borderId="18" xfId="9" applyFont="1" applyFill="1" applyBorder="1" applyAlignment="1" applyProtection="1">
      <alignment vertical="center"/>
    </xf>
    <xf numFmtId="0" fontId="28" fillId="0" borderId="31" xfId="8" applyFont="1" applyBorder="1" applyAlignment="1">
      <alignment vertical="center"/>
    </xf>
    <xf numFmtId="0" fontId="27" fillId="0" borderId="31" xfId="8" applyFont="1" applyBorder="1" applyAlignment="1">
      <alignment vertical="center"/>
    </xf>
    <xf numFmtId="167" fontId="29" fillId="4" borderId="18" xfId="9" applyFont="1" applyFill="1" applyBorder="1" applyAlignment="1" applyProtection="1">
      <alignment vertical="center"/>
    </xf>
    <xf numFmtId="9" fontId="27" fillId="0" borderId="18" xfId="9" applyNumberFormat="1" applyFont="1" applyFill="1" applyBorder="1" applyAlignment="1" applyProtection="1">
      <alignment vertical="center"/>
    </xf>
    <xf numFmtId="0" fontId="30" fillId="0" borderId="31" xfId="8" applyFont="1" applyBorder="1" applyAlignment="1">
      <alignment vertical="center"/>
    </xf>
    <xf numFmtId="167" fontId="29" fillId="0" borderId="18" xfId="9" applyFont="1" applyFill="1" applyBorder="1" applyAlignment="1" applyProtection="1">
      <alignment vertical="center"/>
    </xf>
    <xf numFmtId="168" fontId="27" fillId="0" borderId="18" xfId="8" applyNumberFormat="1" applyFont="1" applyBorder="1" applyAlignment="1">
      <alignment vertical="center"/>
    </xf>
    <xf numFmtId="0" fontId="27" fillId="0" borderId="18" xfId="8" applyFont="1" applyBorder="1" applyAlignment="1">
      <alignment vertical="center"/>
    </xf>
    <xf numFmtId="168" fontId="29" fillId="0" borderId="18" xfId="8" applyNumberFormat="1" applyFont="1" applyBorder="1" applyAlignment="1">
      <alignment vertical="center"/>
    </xf>
    <xf numFmtId="0" fontId="27" fillId="0" borderId="32" xfId="8" applyFont="1" applyBorder="1" applyAlignment="1">
      <alignment horizontal="center" vertical="center"/>
    </xf>
    <xf numFmtId="0" fontId="28" fillId="0" borderId="0" xfId="8" applyFont="1" applyBorder="1" applyAlignment="1">
      <alignment vertical="center"/>
    </xf>
    <xf numFmtId="168" fontId="27" fillId="0" borderId="33" xfId="8" applyNumberFormat="1" applyFont="1" applyBorder="1" applyAlignment="1">
      <alignment vertical="center"/>
    </xf>
    <xf numFmtId="0" fontId="27" fillId="0" borderId="0" xfId="8" applyFont="1" applyBorder="1" applyAlignment="1">
      <alignment vertical="center"/>
    </xf>
    <xf numFmtId="0" fontId="27" fillId="0" borderId="34" xfId="8" applyFont="1" applyBorder="1" applyAlignment="1">
      <alignment horizontal="center" vertical="center"/>
    </xf>
    <xf numFmtId="0" fontId="27" fillId="0" borderId="26" xfId="8" applyFont="1" applyBorder="1" applyAlignment="1">
      <alignment vertical="center"/>
    </xf>
    <xf numFmtId="168" fontId="27" fillId="0" borderId="35" xfId="8" applyNumberFormat="1" applyFont="1" applyBorder="1" applyAlignment="1">
      <alignment vertical="center"/>
    </xf>
    <xf numFmtId="49" fontId="17" fillId="0" borderId="14" xfId="11" applyNumberFormat="1" applyFont="1" applyBorder="1" applyAlignment="1">
      <alignment vertical="top" wrapText="1"/>
    </xf>
    <xf numFmtId="49" fontId="17" fillId="0" borderId="15" xfId="11" applyNumberFormat="1" applyFont="1" applyBorder="1" applyAlignment="1">
      <alignment vertical="top" wrapText="1"/>
    </xf>
    <xf numFmtId="49" fontId="17" fillId="0" borderId="17" xfId="11" applyNumberFormat="1" applyFont="1" applyBorder="1" applyAlignment="1">
      <alignment vertical="top" wrapText="1"/>
    </xf>
    <xf numFmtId="49" fontId="17" fillId="0" borderId="0" xfId="11" applyNumberFormat="1" applyFont="1" applyBorder="1" applyAlignment="1">
      <alignment vertical="top" wrapText="1"/>
    </xf>
    <xf numFmtId="0" fontId="3" fillId="0" borderId="17" xfId="11" applyFont="1" applyBorder="1" applyAlignment="1">
      <alignment vertical="top"/>
    </xf>
    <xf numFmtId="0" fontId="3" fillId="0" borderId="0" xfId="11" applyFont="1" applyBorder="1" applyAlignment="1">
      <alignment vertical="center"/>
    </xf>
    <xf numFmtId="0" fontId="2" fillId="0" borderId="0" xfId="11" applyFont="1" applyBorder="1" applyAlignment="1">
      <alignment horizontal="left" vertical="top" wrapText="1"/>
    </xf>
    <xf numFmtId="0" fontId="3" fillId="0" borderId="0" xfId="11" applyFont="1" applyBorder="1" applyAlignment="1">
      <alignment vertical="top"/>
    </xf>
    <xf numFmtId="0" fontId="2" fillId="0" borderId="0" xfId="11" applyBorder="1"/>
    <xf numFmtId="0" fontId="3" fillId="0" borderId="0" xfId="11" applyFont="1" applyBorder="1" applyAlignment="1">
      <alignment horizontal="left" vertical="top" wrapText="1"/>
    </xf>
    <xf numFmtId="0" fontId="4" fillId="10" borderId="19" xfId="11" applyFont="1" applyFill="1" applyBorder="1" applyAlignment="1">
      <alignment horizontal="center" vertical="center"/>
    </xf>
    <xf numFmtId="0" fontId="4" fillId="10" borderId="1" xfId="11" applyFont="1" applyFill="1" applyBorder="1" applyAlignment="1">
      <alignment horizontal="center" vertical="center"/>
    </xf>
    <xf numFmtId="0" fontId="4" fillId="10" borderId="1" xfId="11" applyNumberFormat="1" applyFont="1" applyFill="1" applyBorder="1" applyAlignment="1">
      <alignment horizontal="center" vertical="center"/>
    </xf>
    <xf numFmtId="0" fontId="4" fillId="10" borderId="3" xfId="11" applyNumberFormat="1" applyFont="1" applyFill="1" applyBorder="1" applyAlignment="1">
      <alignment horizontal="center" vertical="center"/>
    </xf>
    <xf numFmtId="0" fontId="4" fillId="10" borderId="20" xfId="11" applyNumberFormat="1" applyFont="1" applyFill="1" applyBorder="1" applyAlignment="1">
      <alignment horizontal="center" vertical="center"/>
    </xf>
    <xf numFmtId="0" fontId="33" fillId="0" borderId="19" xfId="11" applyFont="1" applyBorder="1" applyAlignment="1">
      <alignment horizontal="center" vertical="center"/>
    </xf>
    <xf numFmtId="43" fontId="3" fillId="4" borderId="1" xfId="10" applyNumberFormat="1" applyFont="1" applyFill="1" applyBorder="1" applyAlignment="1">
      <alignment horizontal="left" vertical="center" wrapText="1"/>
    </xf>
    <xf numFmtId="43" fontId="3" fillId="4" borderId="1" xfId="10" applyNumberFormat="1" applyFont="1" applyFill="1" applyBorder="1" applyAlignment="1">
      <alignment horizontal="justify" vertical="center"/>
    </xf>
    <xf numFmtId="43" fontId="33" fillId="0" borderId="1" xfId="12" applyNumberFormat="1" applyFont="1" applyBorder="1" applyAlignment="1">
      <alignment vertical="center"/>
    </xf>
    <xf numFmtId="43" fontId="33" fillId="0" borderId="20" xfId="12" applyNumberFormat="1" applyFont="1" applyBorder="1" applyAlignment="1">
      <alignment vertical="center"/>
    </xf>
    <xf numFmtId="0" fontId="33" fillId="0" borderId="1" xfId="11" applyFont="1" applyBorder="1" applyAlignment="1">
      <alignment horizontal="left" vertical="center" wrapText="1"/>
    </xf>
    <xf numFmtId="4" fontId="33" fillId="4" borderId="1" xfId="11" applyNumberFormat="1" applyFont="1" applyFill="1" applyBorder="1" applyAlignment="1"/>
    <xf numFmtId="10" fontId="33" fillId="11" borderId="1" xfId="12" applyNumberFormat="1" applyFont="1" applyFill="1" applyBorder="1" applyAlignment="1">
      <alignment horizontal="center" vertical="center"/>
    </xf>
    <xf numFmtId="10" fontId="33" fillId="11" borderId="20" xfId="12" applyNumberFormat="1" applyFont="1" applyFill="1" applyBorder="1" applyAlignment="1">
      <alignment horizontal="center" vertical="center"/>
    </xf>
    <xf numFmtId="49" fontId="33" fillId="0" borderId="19" xfId="11" applyNumberFormat="1" applyFont="1" applyBorder="1" applyAlignment="1">
      <alignment horizontal="center" vertical="center"/>
    </xf>
    <xf numFmtId="4" fontId="15" fillId="0" borderId="1" xfId="11" applyNumberFormat="1" applyFont="1" applyBorder="1" applyAlignment="1">
      <alignment horizontal="left" vertical="center" wrapText="1"/>
    </xf>
    <xf numFmtId="43" fontId="4" fillId="0" borderId="1" xfId="11" applyNumberFormat="1" applyFont="1" applyBorder="1" applyAlignment="1">
      <alignment horizontal="right"/>
    </xf>
    <xf numFmtId="43" fontId="4" fillId="0" borderId="1" xfId="11" applyNumberFormat="1" applyFont="1" applyBorder="1" applyAlignment="1">
      <alignment horizontal="right" vertical="center"/>
    </xf>
    <xf numFmtId="49" fontId="33" fillId="0" borderId="24" xfId="11" applyNumberFormat="1" applyFont="1" applyBorder="1" applyAlignment="1">
      <alignment vertical="center"/>
    </xf>
    <xf numFmtId="49" fontId="33" fillId="0" borderId="4" xfId="11" applyNumberFormat="1" applyFont="1" applyBorder="1" applyAlignment="1">
      <alignment vertical="center"/>
    </xf>
    <xf numFmtId="49" fontId="33" fillId="0" borderId="25" xfId="11" applyNumberFormat="1" applyFont="1" applyBorder="1" applyAlignment="1">
      <alignment vertical="center"/>
    </xf>
    <xf numFmtId="49" fontId="33" fillId="0" borderId="19" xfId="11" applyNumberFormat="1" applyFont="1" applyFill="1" applyBorder="1" applyAlignment="1">
      <alignment horizontal="center" vertical="center"/>
    </xf>
    <xf numFmtId="0" fontId="4" fillId="0" borderId="1" xfId="11" applyFont="1" applyBorder="1" applyAlignment="1">
      <alignment horizontal="left" wrapText="1"/>
    </xf>
    <xf numFmtId="0" fontId="33" fillId="0" borderId="1" xfId="11" applyFont="1" applyBorder="1"/>
    <xf numFmtId="10" fontId="33" fillId="0" borderId="1" xfId="12" applyNumberFormat="1" applyFont="1" applyBorder="1"/>
    <xf numFmtId="10" fontId="33" fillId="0" borderId="20" xfId="12" applyNumberFormat="1" applyFont="1" applyBorder="1"/>
    <xf numFmtId="43" fontId="33" fillId="0" borderId="1" xfId="11" applyNumberFormat="1" applyFont="1" applyBorder="1"/>
    <xf numFmtId="164" fontId="33" fillId="0" borderId="1" xfId="11" applyNumberFormat="1" applyFont="1" applyBorder="1"/>
    <xf numFmtId="164" fontId="33" fillId="0" borderId="20" xfId="11" applyNumberFormat="1" applyFont="1" applyBorder="1"/>
    <xf numFmtId="49" fontId="33" fillId="0" borderId="39" xfId="11" applyNumberFormat="1" applyFont="1" applyFill="1" applyBorder="1" applyAlignment="1">
      <alignment horizontal="center" vertical="center"/>
    </xf>
    <xf numFmtId="0" fontId="4" fillId="0" borderId="22" xfId="11" applyFont="1" applyBorder="1" applyAlignment="1">
      <alignment horizontal="left" vertical="center" wrapText="1"/>
    </xf>
    <xf numFmtId="0" fontId="33" fillId="0" borderId="22" xfId="11" applyFont="1" applyBorder="1"/>
    <xf numFmtId="10" fontId="4" fillId="0" borderId="22" xfId="12" applyNumberFormat="1" applyFont="1" applyBorder="1"/>
    <xf numFmtId="10" fontId="4" fillId="0" borderId="23" xfId="12" applyNumberFormat="1" applyFont="1" applyBorder="1"/>
    <xf numFmtId="0" fontId="4" fillId="0" borderId="0" xfId="0" applyFont="1" applyAlignment="1">
      <alignment horizontal="center" vertical="center"/>
    </xf>
    <xf numFmtId="43" fontId="0" fillId="0" borderId="0" xfId="10" applyFont="1"/>
    <xf numFmtId="43" fontId="0" fillId="0" borderId="0" xfId="0" applyNumberFormat="1"/>
    <xf numFmtId="4" fontId="21" fillId="12" borderId="1" xfId="1" applyNumberFormat="1" applyFont="1" applyFill="1" applyBorder="1" applyAlignment="1">
      <alignment horizontal="right" vertical="center"/>
    </xf>
    <xf numFmtId="4" fontId="34" fillId="12" borderId="1" xfId="1" applyNumberFormat="1" applyFont="1" applyFill="1" applyBorder="1" applyAlignment="1">
      <alignment horizontal="right" vertical="center"/>
    </xf>
    <xf numFmtId="0" fontId="4" fillId="0" borderId="19" xfId="11" applyFont="1" applyBorder="1" applyAlignment="1">
      <alignment horizontal="center" vertical="center"/>
    </xf>
    <xf numFmtId="43" fontId="13" fillId="0" borderId="2" xfId="10" applyFont="1" applyBorder="1" applyAlignment="1">
      <alignment horizontal="center" vertical="center"/>
    </xf>
    <xf numFmtId="0" fontId="20" fillId="0" borderId="1" xfId="7" applyFont="1" applyFill="1" applyBorder="1" applyAlignment="1">
      <alignment horizontal="center" vertical="center" wrapText="1"/>
    </xf>
    <xf numFmtId="4" fontId="20" fillId="0" borderId="1" xfId="7" applyNumberFormat="1" applyFont="1" applyFill="1" applyBorder="1" applyAlignment="1">
      <alignment horizontal="center" vertical="center" wrapText="1"/>
    </xf>
    <xf numFmtId="2" fontId="20" fillId="7" borderId="1" xfId="4" applyNumberFormat="1" applyFont="1" applyFill="1" applyBorder="1" applyAlignment="1">
      <alignment horizontal="center" vertical="center" wrapText="1"/>
    </xf>
    <xf numFmtId="0" fontId="2" fillId="0" borderId="40" xfId="1" applyFont="1" applyBorder="1" applyAlignment="1">
      <alignment vertical="center"/>
    </xf>
    <xf numFmtId="0" fontId="2" fillId="0" borderId="41" xfId="1" applyFont="1" applyBorder="1" applyAlignment="1">
      <alignment vertical="center"/>
    </xf>
    <xf numFmtId="0" fontId="2" fillId="0" borderId="42" xfId="1" applyFont="1" applyBorder="1" applyAlignment="1">
      <alignment vertical="center"/>
    </xf>
    <xf numFmtId="0" fontId="2" fillId="0" borderId="17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43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5" fillId="4" borderId="3" xfId="0" applyFont="1" applyFill="1" applyBorder="1" applyAlignment="1">
      <alignment horizontal="center" vertical="center"/>
    </xf>
    <xf numFmtId="0" fontId="6" fillId="4" borderId="8" xfId="0" applyFont="1" applyFill="1" applyBorder="1"/>
    <xf numFmtId="0" fontId="6" fillId="4" borderId="10" xfId="0" applyFont="1" applyFill="1" applyBorder="1"/>
    <xf numFmtId="0" fontId="2" fillId="0" borderId="21" xfId="1" applyNumberFormat="1" applyFont="1" applyBorder="1" applyAlignment="1">
      <alignment vertical="top" wrapText="1"/>
    </xf>
    <xf numFmtId="0" fontId="2" fillId="0" borderId="26" xfId="1" applyNumberFormat="1" applyFont="1" applyBorder="1" applyAlignment="1">
      <alignment vertical="top" wrapText="1"/>
    </xf>
    <xf numFmtId="4" fontId="36" fillId="3" borderId="23" xfId="1" applyNumberFormat="1" applyFont="1" applyFill="1" applyBorder="1" applyAlignment="1">
      <alignment horizontal="right" vertical="center"/>
    </xf>
    <xf numFmtId="4" fontId="3" fillId="0" borderId="0" xfId="1" applyNumberFormat="1" applyFont="1" applyAlignment="1">
      <alignment horizontal="justify" wrapText="1"/>
    </xf>
    <xf numFmtId="0" fontId="3" fillId="0" borderId="0" xfId="1" applyFont="1" applyAlignment="1">
      <alignment horizontal="justify" wrapText="1"/>
    </xf>
    <xf numFmtId="0" fontId="4" fillId="0" borderId="17" xfId="1" applyNumberFormat="1" applyFont="1" applyBorder="1" applyAlignment="1">
      <alignment horizontal="justify" vertical="center" wrapText="1"/>
    </xf>
    <xf numFmtId="0" fontId="4" fillId="0" borderId="0" xfId="1" applyNumberFormat="1" applyFont="1" applyBorder="1" applyAlignment="1">
      <alignment horizontal="justify" vertical="center" wrapText="1"/>
    </xf>
    <xf numFmtId="0" fontId="4" fillId="0" borderId="18" xfId="1" applyNumberFormat="1" applyFont="1" applyBorder="1" applyAlignment="1">
      <alignment horizontal="justify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3" fillId="0" borderId="17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3" fillId="0" borderId="3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4" fontId="6" fillId="0" borderId="22" xfId="1" applyNumberFormat="1" applyFont="1" applyFill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49" fontId="22" fillId="0" borderId="0" xfId="0" applyNumberFormat="1" applyFont="1" applyBorder="1" applyAlignment="1">
      <alignment horizontal="center" vertical="top" wrapText="1"/>
    </xf>
    <xf numFmtId="49" fontId="22" fillId="0" borderId="18" xfId="0" applyNumberFormat="1" applyFont="1" applyBorder="1" applyAlignment="1">
      <alignment horizontal="center" vertical="top" wrapText="1"/>
    </xf>
    <xf numFmtId="49" fontId="22" fillId="0" borderId="15" xfId="0" applyNumberFormat="1" applyFont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49" fontId="32" fillId="0" borderId="14" xfId="11" applyNumberFormat="1" applyFont="1" applyBorder="1" applyAlignment="1">
      <alignment horizontal="center" vertical="center" wrapText="1"/>
    </xf>
    <xf numFmtId="49" fontId="32" fillId="0" borderId="16" xfId="11" applyNumberFormat="1" applyFont="1" applyBorder="1" applyAlignment="1">
      <alignment horizontal="center" vertical="center" wrapText="1"/>
    </xf>
    <xf numFmtId="49" fontId="32" fillId="0" borderId="17" xfId="11" applyNumberFormat="1" applyFont="1" applyBorder="1" applyAlignment="1">
      <alignment horizontal="center" vertical="center" wrapText="1"/>
    </xf>
    <xf numFmtId="49" fontId="32" fillId="0" borderId="18" xfId="11" applyNumberFormat="1" applyFont="1" applyBorder="1" applyAlignment="1">
      <alignment horizontal="center" vertical="center" wrapText="1"/>
    </xf>
    <xf numFmtId="49" fontId="32" fillId="0" borderId="21" xfId="11" applyNumberFormat="1" applyFont="1" applyBorder="1" applyAlignment="1">
      <alignment horizontal="center" vertical="center" wrapText="1"/>
    </xf>
    <xf numFmtId="49" fontId="32" fillId="0" borderId="29" xfId="11" applyNumberFormat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5" fillId="0" borderId="25" xfId="1" applyFont="1" applyBorder="1" applyAlignment="1">
      <alignment horizontal="center" vertical="center"/>
    </xf>
    <xf numFmtId="0" fontId="3" fillId="0" borderId="27" xfId="11" applyFont="1" applyBorder="1" applyAlignment="1">
      <alignment horizontal="center" vertical="center" wrapText="1"/>
    </xf>
    <xf numFmtId="0" fontId="3" fillId="0" borderId="30" xfId="11" applyFont="1" applyBorder="1" applyAlignment="1">
      <alignment horizontal="center" vertical="center" wrapText="1"/>
    </xf>
    <xf numFmtId="0" fontId="3" fillId="0" borderId="28" xfId="11" applyFont="1" applyBorder="1" applyAlignment="1">
      <alignment horizontal="center" vertical="center" wrapText="1"/>
    </xf>
    <xf numFmtId="0" fontId="7" fillId="10" borderId="36" xfId="11" applyFont="1" applyFill="1" applyBorder="1" applyAlignment="1">
      <alignment horizontal="center" vertical="center"/>
    </xf>
    <xf numFmtId="0" fontId="7" fillId="10" borderId="37" xfId="11" applyFont="1" applyFill="1" applyBorder="1" applyAlignment="1">
      <alignment horizontal="center" vertical="center"/>
    </xf>
    <xf numFmtId="0" fontId="7" fillId="10" borderId="38" xfId="11" applyFont="1" applyFill="1" applyBorder="1" applyAlignment="1">
      <alignment horizontal="center" vertical="center"/>
    </xf>
    <xf numFmtId="49" fontId="17" fillId="0" borderId="15" xfId="11" applyNumberFormat="1" applyFont="1" applyBorder="1" applyAlignment="1">
      <alignment horizontal="center" vertical="top" wrapText="1"/>
    </xf>
    <xf numFmtId="49" fontId="17" fillId="0" borderId="0" xfId="11" applyNumberFormat="1" applyFont="1" applyBorder="1" applyAlignment="1">
      <alignment horizontal="center" vertical="top" wrapText="1"/>
    </xf>
    <xf numFmtId="0" fontId="2" fillId="0" borderId="0" xfId="11" applyBorder="1" applyAlignment="1">
      <alignment horizontal="center"/>
    </xf>
    <xf numFmtId="0" fontId="2" fillId="0" borderId="18" xfId="11" applyBorder="1" applyAlignment="1">
      <alignment horizontal="center"/>
    </xf>
    <xf numFmtId="0" fontId="6" fillId="0" borderId="17" xfId="11" applyFont="1" applyBorder="1" applyAlignment="1">
      <alignment horizontal="center" vertical="center" wrapText="1"/>
    </xf>
    <xf numFmtId="0" fontId="6" fillId="0" borderId="0" xfId="11" applyFont="1" applyBorder="1" applyAlignment="1">
      <alignment horizontal="center" vertical="center" wrapText="1"/>
    </xf>
    <xf numFmtId="0" fontId="6" fillId="0" borderId="18" xfId="11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horizontal="center" vertical="top" wrapText="1"/>
    </xf>
    <xf numFmtId="49" fontId="17" fillId="0" borderId="16" xfId="0" applyNumberFormat="1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7" fillId="0" borderId="18" xfId="0" applyNumberFormat="1" applyFont="1" applyBorder="1" applyAlignment="1">
      <alignment horizontal="center" vertical="top" wrapText="1"/>
    </xf>
    <xf numFmtId="4" fontId="4" fillId="0" borderId="27" xfId="1" applyNumberFormat="1" applyFont="1" applyBorder="1" applyAlignment="1">
      <alignment horizontal="center" vertical="center"/>
    </xf>
    <xf numFmtId="4" fontId="4" fillId="0" borderId="28" xfId="1" applyNumberFormat="1" applyFont="1" applyBorder="1" applyAlignment="1">
      <alignment horizontal="center" vertical="center"/>
    </xf>
    <xf numFmtId="0" fontId="13" fillId="0" borderId="0" xfId="1" applyFont="1" applyBorder="1" applyAlignment="1">
      <alignment horizontal="left"/>
    </xf>
    <xf numFmtId="0" fontId="6" fillId="0" borderId="1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14" fillId="0" borderId="17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4" fillId="0" borderId="18" xfId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1" fillId="0" borderId="3" xfId="1" applyFont="1" applyBorder="1" applyAlignment="1">
      <alignment horizontal="right" vertical="center"/>
    </xf>
    <xf numFmtId="0" fontId="21" fillId="0" borderId="4" xfId="1" applyFont="1" applyBorder="1" applyAlignment="1">
      <alignment horizontal="right" vertical="center"/>
    </xf>
    <xf numFmtId="0" fontId="21" fillId="0" borderId="5" xfId="1" applyFont="1" applyBorder="1" applyAlignment="1">
      <alignment horizontal="right" vertical="center"/>
    </xf>
    <xf numFmtId="0" fontId="6" fillId="0" borderId="9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26" fillId="9" borderId="14" xfId="8" applyFont="1" applyFill="1" applyBorder="1" applyAlignment="1">
      <alignment horizontal="center" vertical="center"/>
    </xf>
    <xf numFmtId="0" fontId="26" fillId="9" borderId="15" xfId="8" applyFont="1" applyFill="1" applyBorder="1" applyAlignment="1">
      <alignment horizontal="center" vertical="center"/>
    </xf>
    <xf numFmtId="0" fontId="26" fillId="9" borderId="16" xfId="8" applyFont="1" applyFill="1" applyBorder="1" applyAlignment="1">
      <alignment horizontal="center" vertical="center"/>
    </xf>
    <xf numFmtId="0" fontId="30" fillId="0" borderId="27" xfId="8" applyFont="1" applyBorder="1" applyAlignment="1">
      <alignment horizontal="center" vertical="center" wrapText="1"/>
    </xf>
    <xf numFmtId="0" fontId="30" fillId="0" borderId="30" xfId="8" applyFont="1" applyBorder="1" applyAlignment="1">
      <alignment horizontal="center" vertical="center" wrapText="1"/>
    </xf>
    <xf numFmtId="0" fontId="30" fillId="0" borderId="28" xfId="8" applyFont="1" applyBorder="1" applyAlignment="1">
      <alignment horizontal="center" vertical="center" wrapText="1"/>
    </xf>
    <xf numFmtId="0" fontId="28" fillId="0" borderId="27" xfId="8" applyFont="1" applyBorder="1" applyAlignment="1">
      <alignment horizontal="center" vertical="center"/>
    </xf>
    <xf numFmtId="0" fontId="28" fillId="0" borderId="30" xfId="8" applyFont="1" applyBorder="1" applyAlignment="1">
      <alignment horizontal="center" vertical="center"/>
    </xf>
    <xf numFmtId="0" fontId="28" fillId="0" borderId="28" xfId="8" applyFont="1" applyBorder="1" applyAlignment="1">
      <alignment horizontal="center" vertical="center"/>
    </xf>
  </cellXfs>
  <cellStyles count="13">
    <cellStyle name="Excel Built-in Normal" xfId="8"/>
    <cellStyle name="Moeda" xfId="4" builtinId="4"/>
    <cellStyle name="Moeda 2" xfId="3"/>
    <cellStyle name="Normal" xfId="0" builtinId="0"/>
    <cellStyle name="Normal 2" xfId="1"/>
    <cellStyle name="Normal 3" xfId="5"/>
    <cellStyle name="Normal 4" xfId="11"/>
    <cellStyle name="Normal_Pesquisa no referencial 10 de maio de 2013" xfId="7"/>
    <cellStyle name="Separador de milhares" xfId="10" builtinId="3"/>
    <cellStyle name="Separador de milhares 10" xfId="9"/>
    <cellStyle name="Separador de milhares 2" xfId="2"/>
    <cellStyle name="Separador de milhares 2 2" xfId="12"/>
    <cellStyle name="Vírgula 2" xfId="6"/>
  </cellStyles>
  <dxfs count="2830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5101</xdr:colOff>
      <xdr:row>0</xdr:row>
      <xdr:rowOff>13607</xdr:rowOff>
    </xdr:from>
    <xdr:to>
      <xdr:col>2</xdr:col>
      <xdr:colOff>416719</xdr:colOff>
      <xdr:row>2</xdr:row>
      <xdr:rowOff>127566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01" y="13607"/>
          <a:ext cx="1542712" cy="4371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619126</xdr:colOff>
      <xdr:row>3</xdr:row>
      <xdr:rowOff>66675</xdr:rowOff>
    </xdr:to>
    <xdr:pic>
      <xdr:nvPicPr>
        <xdr:cNvPr id="2" name="Imagem 2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31623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1419225</xdr:colOff>
      <xdr:row>3</xdr:row>
      <xdr:rowOff>19050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19812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76201</xdr:rowOff>
    </xdr:from>
    <xdr:to>
      <xdr:col>1</xdr:col>
      <xdr:colOff>660769</xdr:colOff>
      <xdr:row>2</xdr:row>
      <xdr:rowOff>95251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76201"/>
          <a:ext cx="1451344" cy="342900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9526</xdr:rowOff>
    </xdr:from>
    <xdr:to>
      <xdr:col>2</xdr:col>
      <xdr:colOff>683801</xdr:colOff>
      <xdr:row>2</xdr:row>
      <xdr:rowOff>152400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6"/>
          <a:ext cx="2217326" cy="466724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19051</xdr:rowOff>
    </xdr:from>
    <xdr:to>
      <xdr:col>1</xdr:col>
      <xdr:colOff>1162050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1"/>
          <a:ext cx="1866900" cy="466724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48.4\AAAAAA%20-%20CASA\LICITA&#199;&#213;ES%20LIXO\PERFURA&#199;&#195;O%20E%20INSTALA&#199;&#195;O%20DE%20PO&#199;OS%20M02\PE&#199;AS%20ESCRITAS%2002\PLANILHA%20E%20COMPOSI&#199;&#195;O%20DE%20PRE&#199;O%20DA%203.&#170;S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ária"/>
      <sheetName val="CPU POÇOS"/>
      <sheetName val="INSUMOS"/>
      <sheetName val="BDI"/>
      <sheetName val="Veículo Fiscalização"/>
      <sheetName val="Veiculo"/>
      <sheetName val="Cotações"/>
    </sheetNames>
    <sheetDataSet>
      <sheetData sheetId="0" refreshError="1"/>
      <sheetData sheetId="1" refreshError="1"/>
      <sheetData sheetId="2" refreshError="1">
        <row r="29">
          <cell r="E29">
            <v>13.5</v>
          </cell>
        </row>
        <row r="84">
          <cell r="E84">
            <v>3.7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showGridLines="0" view="pageBreakPreview" zoomScale="112" zoomScaleNormal="100" zoomScaleSheetLayoutView="112" workbookViewId="0">
      <selection activeCell="L12" sqref="L12"/>
    </sheetView>
  </sheetViews>
  <sheetFormatPr defaultRowHeight="12.75"/>
  <cols>
    <col min="1" max="1" width="6.5703125" style="1" customWidth="1"/>
    <col min="2" max="2" width="10.28515625" style="1" customWidth="1"/>
    <col min="3" max="3" width="62.42578125" style="1" customWidth="1"/>
    <col min="4" max="4" width="7" style="1" customWidth="1"/>
    <col min="5" max="5" width="13.85546875" style="3" customWidth="1"/>
    <col min="6" max="6" width="12.5703125" style="3" customWidth="1"/>
    <col min="7" max="7" width="14.7109375" style="4" customWidth="1"/>
    <col min="8" max="16384" width="9.140625" style="1"/>
  </cols>
  <sheetData>
    <row r="1" spans="1:7" s="5" customFormat="1" ht="12.75" customHeight="1">
      <c r="A1" s="30"/>
      <c r="B1" s="31"/>
      <c r="C1" s="192" t="s">
        <v>456</v>
      </c>
      <c r="D1" s="192"/>
      <c r="E1" s="192"/>
      <c r="F1" s="194" t="s">
        <v>450</v>
      </c>
      <c r="G1" s="195"/>
    </row>
    <row r="2" spans="1:7" s="5" customFormat="1" ht="12.75" customHeight="1">
      <c r="A2" s="32"/>
      <c r="B2" s="16"/>
      <c r="C2" s="193" t="s">
        <v>457</v>
      </c>
      <c r="D2" s="193"/>
      <c r="E2" s="193"/>
      <c r="F2" s="196"/>
      <c r="G2" s="197"/>
    </row>
    <row r="3" spans="1:7" s="5" customFormat="1" ht="12.75" customHeight="1" thickBot="1">
      <c r="A3" s="32"/>
      <c r="B3" s="16"/>
      <c r="C3" s="190" t="s">
        <v>458</v>
      </c>
      <c r="D3" s="190"/>
      <c r="E3" s="191"/>
      <c r="F3" s="198"/>
      <c r="G3" s="199"/>
    </row>
    <row r="4" spans="1:7" s="9" customFormat="1">
      <c r="A4" s="33"/>
      <c r="B4" s="34"/>
      <c r="C4" s="34"/>
      <c r="D4" s="35"/>
      <c r="E4" s="8"/>
      <c r="F4" s="7"/>
      <c r="G4" s="36"/>
    </row>
    <row r="5" spans="1:7" customFormat="1" ht="45.75" customHeight="1">
      <c r="A5" s="169" t="s">
        <v>467</v>
      </c>
      <c r="B5" s="170"/>
      <c r="C5" s="170"/>
      <c r="D5" s="170"/>
      <c r="E5" s="170"/>
      <c r="F5" s="170"/>
      <c r="G5" s="171"/>
    </row>
    <row r="6" spans="1:7" customFormat="1">
      <c r="A6" s="33"/>
      <c r="B6" s="37"/>
      <c r="C6" s="34"/>
      <c r="D6" s="34"/>
      <c r="E6" s="38"/>
      <c r="F6" s="39"/>
      <c r="G6" s="40"/>
    </row>
    <row r="7" spans="1:7" customFormat="1" ht="3" customHeight="1">
      <c r="A7" s="41"/>
      <c r="B7" s="37"/>
      <c r="C7" s="42"/>
      <c r="D7" s="42"/>
      <c r="E7" s="38"/>
      <c r="F7" s="37"/>
      <c r="G7" s="40"/>
    </row>
    <row r="8" spans="1:7" customFormat="1" ht="12.75" customHeight="1">
      <c r="A8" s="179" t="s">
        <v>447</v>
      </c>
      <c r="B8" s="180"/>
      <c r="C8" s="180"/>
      <c r="D8" s="180"/>
      <c r="E8" s="180"/>
      <c r="F8" s="180"/>
      <c r="G8" s="181"/>
    </row>
    <row r="9" spans="1:7" ht="15.75">
      <c r="A9" s="166"/>
      <c r="B9" s="167"/>
      <c r="C9" s="167"/>
      <c r="D9" s="167"/>
      <c r="E9" s="167"/>
      <c r="F9" s="167"/>
      <c r="G9" s="168"/>
    </row>
    <row r="10" spans="1:7" ht="18">
      <c r="A10" s="200" t="s">
        <v>16</v>
      </c>
      <c r="B10" s="201"/>
      <c r="C10" s="201"/>
      <c r="D10" s="201"/>
      <c r="E10" s="201"/>
      <c r="F10" s="201"/>
      <c r="G10" s="202"/>
    </row>
    <row r="11" spans="1:7" ht="31.5" customHeight="1">
      <c r="A11" s="43" t="s">
        <v>75</v>
      </c>
      <c r="B11" s="184" t="s">
        <v>0</v>
      </c>
      <c r="C11" s="185"/>
      <c r="D11" s="18" t="s">
        <v>1</v>
      </c>
      <c r="E11" s="19" t="s">
        <v>454</v>
      </c>
      <c r="F11" s="157" t="s">
        <v>453</v>
      </c>
      <c r="G11" s="44" t="s">
        <v>2</v>
      </c>
    </row>
    <row r="12" spans="1:7" ht="13.5">
      <c r="A12" s="187"/>
      <c r="B12" s="188"/>
      <c r="C12" s="188"/>
      <c r="D12" s="188"/>
      <c r="E12" s="188"/>
      <c r="F12" s="188"/>
      <c r="G12" s="189"/>
    </row>
    <row r="13" spans="1:7" ht="20.100000000000001" customHeight="1">
      <c r="A13" s="45">
        <v>1</v>
      </c>
      <c r="B13" s="182" t="s">
        <v>3</v>
      </c>
      <c r="C13" s="183"/>
      <c r="D13" s="173"/>
      <c r="E13" s="174"/>
      <c r="F13" s="174"/>
      <c r="G13" s="175"/>
    </row>
    <row r="14" spans="1:7" ht="18" customHeight="1">
      <c r="A14" s="45" t="s">
        <v>93</v>
      </c>
      <c r="B14" s="17" t="str">
        <f>CPUs!A13</f>
        <v>CPU - 01</v>
      </c>
      <c r="C14" s="20" t="s">
        <v>88</v>
      </c>
      <c r="D14" s="23" t="s">
        <v>55</v>
      </c>
      <c r="E14" s="21">
        <f>Mobilização!F25</f>
        <v>712800</v>
      </c>
      <c r="F14" s="21">
        <f>CPUs!G17</f>
        <v>0.88</v>
      </c>
      <c r="G14" s="46">
        <f>ROUND(E14*F14,2)</f>
        <v>627264</v>
      </c>
    </row>
    <row r="15" spans="1:7" ht="18" customHeight="1">
      <c r="A15" s="45" t="s">
        <v>94</v>
      </c>
      <c r="B15" s="17" t="str">
        <f>CPUs!A19</f>
        <v>CPU - 02</v>
      </c>
      <c r="C15" s="20" t="s">
        <v>452</v>
      </c>
      <c r="D15" s="23" t="s">
        <v>22</v>
      </c>
      <c r="E15" s="21">
        <v>800</v>
      </c>
      <c r="F15" s="21">
        <f>CPUs!G27</f>
        <v>200.42</v>
      </c>
      <c r="G15" s="46">
        <f t="shared" ref="G15:G16" si="0">ROUND(E15*F15,2)</f>
        <v>160336</v>
      </c>
    </row>
    <row r="16" spans="1:7" ht="18" customHeight="1">
      <c r="A16" s="45" t="s">
        <v>95</v>
      </c>
      <c r="B16" s="17" t="str">
        <f>CPUs!A29</f>
        <v>CPU - 03</v>
      </c>
      <c r="C16" s="20" t="s">
        <v>451</v>
      </c>
      <c r="D16" s="23" t="s">
        <v>22</v>
      </c>
      <c r="E16" s="21">
        <v>800</v>
      </c>
      <c r="F16" s="21">
        <f>CPUs!G37</f>
        <v>227.9</v>
      </c>
      <c r="G16" s="46">
        <f t="shared" si="0"/>
        <v>182320</v>
      </c>
    </row>
    <row r="17" spans="1:7" ht="18" customHeight="1">
      <c r="A17" s="45" t="s">
        <v>443</v>
      </c>
      <c r="B17" s="17" t="str">
        <f>CPUs!A40</f>
        <v>CPU - 04</v>
      </c>
      <c r="C17" s="20" t="s">
        <v>6</v>
      </c>
      <c r="D17" s="23" t="s">
        <v>15</v>
      </c>
      <c r="E17" s="21">
        <v>100</v>
      </c>
      <c r="F17" s="21">
        <f>CPUs!G51</f>
        <v>3242.95</v>
      </c>
      <c r="G17" s="46">
        <f t="shared" ref="G17:G18" si="1">ROUND(E17*F17,2)</f>
        <v>324295</v>
      </c>
    </row>
    <row r="18" spans="1:7" ht="18" customHeight="1">
      <c r="A18" s="45" t="s">
        <v>444</v>
      </c>
      <c r="B18" s="17" t="str">
        <f>CPUs!A53</f>
        <v>CPU - 05</v>
      </c>
      <c r="C18" s="20" t="s">
        <v>89</v>
      </c>
      <c r="D18" s="23" t="s">
        <v>5</v>
      </c>
      <c r="E18" s="21">
        <f>4*2*3</f>
        <v>24</v>
      </c>
      <c r="F18" s="21">
        <f>CPUs!G63</f>
        <v>361.44</v>
      </c>
      <c r="G18" s="46">
        <f t="shared" si="1"/>
        <v>8674.56</v>
      </c>
    </row>
    <row r="19" spans="1:7" ht="20.100000000000001" customHeight="1">
      <c r="A19" s="176"/>
      <c r="B19" s="177"/>
      <c r="C19" s="178"/>
      <c r="D19" s="172" t="s">
        <v>248</v>
      </c>
      <c r="E19" s="172"/>
      <c r="F19" s="172"/>
      <c r="G19" s="47">
        <f>SUM(G14:G18)</f>
        <v>1302889.56</v>
      </c>
    </row>
    <row r="20" spans="1:7" ht="20.100000000000001" customHeight="1">
      <c r="A20" s="45">
        <v>2</v>
      </c>
      <c r="B20" s="182" t="s">
        <v>96</v>
      </c>
      <c r="C20" s="183"/>
      <c r="D20" s="173"/>
      <c r="E20" s="174"/>
      <c r="F20" s="174"/>
      <c r="G20" s="175"/>
    </row>
    <row r="21" spans="1:7" ht="31.5" customHeight="1">
      <c r="A21" s="45" t="s">
        <v>90</v>
      </c>
      <c r="B21" s="17" t="str">
        <f>CPUs!A65</f>
        <v>CPU - 06</v>
      </c>
      <c r="C21" s="22" t="s">
        <v>244</v>
      </c>
      <c r="D21" s="23" t="s">
        <v>5</v>
      </c>
      <c r="E21" s="21">
        <v>500000</v>
      </c>
      <c r="F21" s="21">
        <f>CPUs!G70</f>
        <v>0.43</v>
      </c>
      <c r="G21" s="46">
        <f t="shared" ref="G21:G24" si="2">ROUND(E21*F21,2)</f>
        <v>215000</v>
      </c>
    </row>
    <row r="22" spans="1:7" ht="40.5" customHeight="1">
      <c r="A22" s="45" t="s">
        <v>91</v>
      </c>
      <c r="B22" s="17" t="str">
        <f>CPUs!A72</f>
        <v>CPU - 07</v>
      </c>
      <c r="C22" s="22" t="s">
        <v>407</v>
      </c>
      <c r="D22" s="23" t="s">
        <v>246</v>
      </c>
      <c r="E22" s="21">
        <v>1000000</v>
      </c>
      <c r="F22" s="21">
        <f>CPUs!G79</f>
        <v>3.72</v>
      </c>
      <c r="G22" s="46">
        <f t="shared" si="2"/>
        <v>3720000</v>
      </c>
    </row>
    <row r="23" spans="1:7" ht="30" customHeight="1">
      <c r="A23" s="45" t="s">
        <v>92</v>
      </c>
      <c r="B23" s="17" t="str">
        <f>CPUs!A81</f>
        <v>CPU - 08</v>
      </c>
      <c r="C23" s="22" t="s">
        <v>442</v>
      </c>
      <c r="D23" s="23" t="s">
        <v>246</v>
      </c>
      <c r="E23" s="21">
        <f>E22*0.4</f>
        <v>400000</v>
      </c>
      <c r="F23" s="21">
        <f>CPUs!G85</f>
        <v>4.6100000000000003</v>
      </c>
      <c r="G23" s="46">
        <f t="shared" si="2"/>
        <v>1844000</v>
      </c>
    </row>
    <row r="24" spans="1:7" ht="27.75" customHeight="1">
      <c r="A24" s="45" t="s">
        <v>441</v>
      </c>
      <c r="B24" s="17" t="str">
        <f>CPUs!A87</f>
        <v>CPU - 09</v>
      </c>
      <c r="C24" s="22" t="s">
        <v>245</v>
      </c>
      <c r="D24" s="23" t="s">
        <v>246</v>
      </c>
      <c r="E24" s="21">
        <f>E22*0.4</f>
        <v>400000</v>
      </c>
      <c r="F24" s="21">
        <f>CPUs!G93</f>
        <v>2.02</v>
      </c>
      <c r="G24" s="46">
        <f t="shared" si="2"/>
        <v>808000</v>
      </c>
    </row>
    <row r="25" spans="1:7" ht="20.100000000000001" customHeight="1">
      <c r="A25" s="150"/>
      <c r="B25" s="151"/>
      <c r="C25" s="152"/>
      <c r="D25" s="172" t="s">
        <v>247</v>
      </c>
      <c r="E25" s="172"/>
      <c r="F25" s="172"/>
      <c r="G25" s="47">
        <f>SUM(G21:G24)</f>
        <v>6587000</v>
      </c>
    </row>
    <row r="26" spans="1:7" ht="7.5" customHeight="1">
      <c r="A26" s="153"/>
      <c r="B26" s="154"/>
      <c r="C26" s="154"/>
      <c r="D26" s="154"/>
      <c r="E26" s="154"/>
      <c r="F26" s="154"/>
      <c r="G26" s="156"/>
    </row>
    <row r="27" spans="1:7" ht="21" customHeight="1">
      <c r="A27" s="153"/>
      <c r="B27" s="154"/>
      <c r="C27" s="155"/>
      <c r="D27" s="172" t="s">
        <v>74</v>
      </c>
      <c r="E27" s="172"/>
      <c r="F27" s="172"/>
      <c r="G27" s="47">
        <f>SUM(G19,G25)</f>
        <v>7889889.5600000005</v>
      </c>
    </row>
    <row r="28" spans="1:7" ht="9" customHeight="1">
      <c r="A28" s="153"/>
      <c r="B28" s="154"/>
      <c r="C28" s="154"/>
      <c r="D28" s="154"/>
      <c r="E28" s="154"/>
      <c r="F28" s="154"/>
      <c r="G28" s="156"/>
    </row>
    <row r="29" spans="1:7" ht="31.5" customHeight="1" thickBot="1">
      <c r="A29" s="161"/>
      <c r="B29" s="162"/>
      <c r="C29" s="67"/>
      <c r="D29" s="186" t="s">
        <v>455</v>
      </c>
      <c r="E29" s="186"/>
      <c r="F29" s="186"/>
      <c r="G29" s="163">
        <f>ROUND(G27/E22,2)</f>
        <v>7.89</v>
      </c>
    </row>
    <row r="30" spans="1:7" ht="29.25" customHeight="1">
      <c r="A30" s="164"/>
      <c r="B30" s="164"/>
      <c r="C30" s="165"/>
      <c r="D30" s="165"/>
      <c r="E30" s="165"/>
      <c r="F30" s="165"/>
      <c r="G30" s="165"/>
    </row>
  </sheetData>
  <mergeCells count="20">
    <mergeCell ref="C3:E3"/>
    <mergeCell ref="C1:E1"/>
    <mergeCell ref="C2:E2"/>
    <mergeCell ref="F1:G3"/>
    <mergeCell ref="A10:G10"/>
    <mergeCell ref="A30:G30"/>
    <mergeCell ref="A9:G9"/>
    <mergeCell ref="A5:G5"/>
    <mergeCell ref="D19:F19"/>
    <mergeCell ref="D25:F25"/>
    <mergeCell ref="D20:G20"/>
    <mergeCell ref="A19:C19"/>
    <mergeCell ref="D27:F27"/>
    <mergeCell ref="A8:G8"/>
    <mergeCell ref="B20:C20"/>
    <mergeCell ref="B11:C11"/>
    <mergeCell ref="D13:G13"/>
    <mergeCell ref="D29:F29"/>
    <mergeCell ref="A12:G12"/>
    <mergeCell ref="B13:C13"/>
  </mergeCells>
  <phoneticPr fontId="8" type="noConversion"/>
  <conditionalFormatting sqref="G29:G30">
    <cfRule type="expression" dxfId="2829" priority="47" stopIfTrue="1">
      <formula>LEFT($C29,5)="Total"</formula>
    </cfRule>
  </conditionalFormatting>
  <conditionalFormatting sqref="C29:C30 C21:C24 C14:C18">
    <cfRule type="expression" dxfId="2828" priority="46" stopIfTrue="1">
      <formula>OR(RIGHT($A14,2)="00",$A14="")</formula>
    </cfRule>
  </conditionalFormatting>
  <conditionalFormatting sqref="G14:G18 G21:G25 G27">
    <cfRule type="expression" dxfId="2827" priority="45" stopIfTrue="1">
      <formula>OR(RIGHT($A14,2)="00",LEFT($C14,5)="Total")</formula>
    </cfRule>
  </conditionalFormatting>
  <conditionalFormatting sqref="A29:B30 A17:B18 B14:B18 A13:A26">
    <cfRule type="expression" dxfId="2826" priority="44" stopIfTrue="1">
      <formula>RIGHT(A13,2)="00"</formula>
    </cfRule>
  </conditionalFormatting>
  <conditionalFormatting sqref="G19">
    <cfRule type="expression" dxfId="2825" priority="35" stopIfTrue="1">
      <formula>OR(RIGHT($A19,2)="00",LEFT($C19,5)="Total")</formula>
    </cfRule>
  </conditionalFormatting>
  <conditionalFormatting sqref="G25">
    <cfRule type="expression" dxfId="2824" priority="31" stopIfTrue="1">
      <formula>OR(RIGHT($A25,2)="00",LEFT($C25,5)="Total")</formula>
    </cfRule>
  </conditionalFormatting>
  <conditionalFormatting sqref="G19">
    <cfRule type="expression" dxfId="2823" priority="69" stopIfTrue="1">
      <formula>OR(RIGHT(#REF!,2)="00",LEFT($C19,5)="Total")</formula>
    </cfRule>
  </conditionalFormatting>
  <conditionalFormatting sqref="G25">
    <cfRule type="expression" dxfId="2822" priority="22" stopIfTrue="1">
      <formula>OR(RIGHT($A25,2)="00",LEFT($C25,5)="Total")</formula>
    </cfRule>
  </conditionalFormatting>
  <conditionalFormatting sqref="G25">
    <cfRule type="expression" dxfId="2821" priority="21" stopIfTrue="1">
      <formula>OR(RIGHT($A25,2)="00",LEFT($C25,5)="Total")</formula>
    </cfRule>
  </conditionalFormatting>
  <conditionalFormatting sqref="G25">
    <cfRule type="expression" dxfId="2820" priority="20" stopIfTrue="1">
      <formula>OR(RIGHT(#REF!,2)="00",LEFT($C25,5)="Total")</formula>
    </cfRule>
  </conditionalFormatting>
  <conditionalFormatting sqref="C18">
    <cfRule type="expression" dxfId="2819" priority="13" stopIfTrue="1">
      <formula>OR(RIGHT(#REF!,2)="00",#REF!="")</formula>
    </cfRule>
  </conditionalFormatting>
  <conditionalFormatting sqref="G18">
    <cfRule type="expression" dxfId="2818" priority="12" stopIfTrue="1">
      <formula>OR(RIGHT(#REF!,2)="00",LEFT($C18,5)="Total")</formula>
    </cfRule>
  </conditionalFormatting>
  <conditionalFormatting sqref="G25">
    <cfRule type="expression" dxfId="2817" priority="77" stopIfTrue="1">
      <formula>OR(RIGHT(#REF!,2)="00",LEFT($C25,5)="Total")</formula>
    </cfRule>
  </conditionalFormatting>
  <conditionalFormatting sqref="G27">
    <cfRule type="expression" dxfId="2816" priority="11" stopIfTrue="1">
      <formula>OR(RIGHT($A27,2)="00",LEFT($C27,5)="Total")</formula>
    </cfRule>
  </conditionalFormatting>
  <conditionalFormatting sqref="G27">
    <cfRule type="expression" dxfId="2815" priority="10" stopIfTrue="1">
      <formula>OR(RIGHT($A27,2)="00",LEFT($C27,5)="Total")</formula>
    </cfRule>
  </conditionalFormatting>
  <conditionalFormatting sqref="G27">
    <cfRule type="expression" dxfId="2814" priority="9" stopIfTrue="1">
      <formula>OR(RIGHT($A27,2)="00",LEFT($C27,5)="Total")</formula>
    </cfRule>
  </conditionalFormatting>
  <conditionalFormatting sqref="G27">
    <cfRule type="expression" dxfId="2813" priority="8" stopIfTrue="1">
      <formula>OR(RIGHT(#REF!,2)="00",LEFT($C27,5)="Total")</formula>
    </cfRule>
  </conditionalFormatting>
  <conditionalFormatting sqref="G27">
    <cfRule type="expression" dxfId="2812" priority="7" stopIfTrue="1">
      <formula>OR(RIGHT(#REF!,2)="00",LEFT($C27,5)="Total")</formula>
    </cfRule>
  </conditionalFormatting>
  <conditionalFormatting sqref="G29">
    <cfRule type="expression" dxfId="2811" priority="6" stopIfTrue="1">
      <formula>OR(RIGHT($A29,2)="00",LEFT($C29,5)="Total")</formula>
    </cfRule>
  </conditionalFormatting>
  <conditionalFormatting sqref="G29">
    <cfRule type="expression" dxfId="2810" priority="5" stopIfTrue="1">
      <formula>OR(RIGHT($A29,2)="00",LEFT($C29,5)="Total")</formula>
    </cfRule>
  </conditionalFormatting>
  <conditionalFormatting sqref="G29">
    <cfRule type="expression" dxfId="2809" priority="4" stopIfTrue="1">
      <formula>OR(RIGHT($A29,2)="00",LEFT($C29,5)="Total")</formula>
    </cfRule>
  </conditionalFormatting>
  <conditionalFormatting sqref="G29">
    <cfRule type="expression" dxfId="2808" priority="3" stopIfTrue="1">
      <formula>OR(RIGHT($A29,2)="00",LEFT($C29,5)="Total")</formula>
    </cfRule>
  </conditionalFormatting>
  <conditionalFormatting sqref="G29">
    <cfRule type="expression" dxfId="2807" priority="2" stopIfTrue="1">
      <formula>OR(RIGHT(#REF!,2)="00",LEFT($C29,5)="Total")</formula>
    </cfRule>
  </conditionalFormatting>
  <conditionalFormatting sqref="G29">
    <cfRule type="expression" dxfId="2806" priority="1" stopIfTrue="1">
      <formula>OR(RIGHT(#REF!,2)="00",LEFT($C29,5)="Total")</formula>
    </cfRule>
  </conditionalFormatting>
  <pageMargins left="0.98425196850393704" right="0.59055118110236227" top="0.78740157480314965" bottom="0.78740157480314965" header="0.51181102362204722" footer="0.59055118110236227"/>
  <pageSetup paperSize="9" scale="68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7"/>
  <sheetViews>
    <sheetView showGridLines="0" view="pageBreakPreview" zoomScaleNormal="100" zoomScaleSheetLayoutView="100" workbookViewId="0">
      <selection activeCell="A4" sqref="A4:O4"/>
    </sheetView>
  </sheetViews>
  <sheetFormatPr defaultRowHeight="12.75"/>
  <cols>
    <col min="1" max="1" width="7.5703125" customWidth="1"/>
    <col min="2" max="2" width="30.5703125" customWidth="1"/>
    <col min="3" max="3" width="16" customWidth="1"/>
    <col min="4" max="4" width="18.7109375" customWidth="1"/>
    <col min="5" max="5" width="15.85546875" customWidth="1"/>
    <col min="6" max="6" width="16.28515625" customWidth="1"/>
    <col min="7" max="15" width="15.7109375" customWidth="1"/>
  </cols>
  <sheetData>
    <row r="1" spans="1:15" ht="15.75">
      <c r="A1" s="96"/>
      <c r="B1" s="97"/>
      <c r="C1" s="209" t="s">
        <v>382</v>
      </c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194" t="s">
        <v>448</v>
      </c>
      <c r="O1" s="195"/>
    </row>
    <row r="2" spans="1:15" ht="15.75">
      <c r="A2" s="98"/>
      <c r="B2" s="99"/>
      <c r="C2" s="210" t="s">
        <v>459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196"/>
      <c r="O2" s="197"/>
    </row>
    <row r="3" spans="1:15" ht="13.5" thickBot="1">
      <c r="A3" s="100"/>
      <c r="B3" s="101"/>
      <c r="C3" s="211" t="s">
        <v>458</v>
      </c>
      <c r="D3" s="211"/>
      <c r="E3" s="211"/>
      <c r="F3" s="211"/>
      <c r="G3" s="211"/>
      <c r="H3" s="211"/>
      <c r="I3" s="211"/>
      <c r="J3" s="211"/>
      <c r="K3" s="211"/>
      <c r="L3" s="211"/>
      <c r="M3" s="212"/>
      <c r="N3" s="198"/>
      <c r="O3" s="199"/>
    </row>
    <row r="4" spans="1:15" ht="54" customHeight="1">
      <c r="A4" s="213" t="str">
        <f>Planilha!A5</f>
        <v>OBJETO: EXECUÇÃO DE SERVIÇOS DE ESCAVAÇÃO EM SOLO DE 1.ª CATEGORIA, OBJETIVANDO À LIMPEZA, MANUTENÇÃO E DESASSOREAMENTO DE AGUADAS EM COMUNIDADES RURAIS DIFUSAS DE DIVERSOS MUNICÍPIOS DO ESTADO DA BAHIA.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5"/>
    </row>
    <row r="5" spans="1:15" ht="13.5" thickBot="1">
      <c r="A5" s="100"/>
      <c r="B5" s="101"/>
      <c r="C5" s="105"/>
      <c r="D5" s="105"/>
      <c r="E5" s="102"/>
      <c r="F5" s="103"/>
      <c r="G5" s="104"/>
      <c r="H5" s="104"/>
      <c r="I5" s="104"/>
      <c r="J5" s="104"/>
      <c r="K5" s="104"/>
      <c r="L5" s="6"/>
      <c r="M5" s="6"/>
      <c r="N5" s="6"/>
      <c r="O5" s="40"/>
    </row>
    <row r="6" spans="1:15" ht="27" customHeight="1" thickBot="1">
      <c r="A6" s="203" t="s">
        <v>405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5"/>
    </row>
    <row r="7" spans="1:15" ht="20.25">
      <c r="A7" s="206" t="s">
        <v>383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8"/>
    </row>
    <row r="8" spans="1:15" ht="20.100000000000001" customHeight="1">
      <c r="A8" s="106" t="s">
        <v>384</v>
      </c>
      <c r="B8" s="107" t="s">
        <v>385</v>
      </c>
      <c r="C8" s="107" t="s">
        <v>386</v>
      </c>
      <c r="D8" s="107" t="s">
        <v>387</v>
      </c>
      <c r="E8" s="108" t="s">
        <v>388</v>
      </c>
      <c r="F8" s="109" t="s">
        <v>389</v>
      </c>
      <c r="G8" s="107" t="s">
        <v>390</v>
      </c>
      <c r="H8" s="108" t="s">
        <v>391</v>
      </c>
      <c r="I8" s="108" t="s">
        <v>392</v>
      </c>
      <c r="J8" s="107" t="s">
        <v>393</v>
      </c>
      <c r="K8" s="107" t="s">
        <v>394</v>
      </c>
      <c r="L8" s="107" t="s">
        <v>395</v>
      </c>
      <c r="M8" s="107" t="s">
        <v>396</v>
      </c>
      <c r="N8" s="107" t="s">
        <v>397</v>
      </c>
      <c r="O8" s="110" t="s">
        <v>398</v>
      </c>
    </row>
    <row r="9" spans="1:15" ht="20.100000000000001" customHeight="1">
      <c r="A9" s="145">
        <f>Planilha!A13</f>
        <v>1</v>
      </c>
      <c r="B9" s="112" t="str">
        <f>Planilha!B13</f>
        <v>SERVIÇOS PRELIMINARES</v>
      </c>
      <c r="C9" s="113">
        <f>Planilha!G19</f>
        <v>1302889.56</v>
      </c>
      <c r="D9" s="114">
        <f>C9*0.12</f>
        <v>156346.74720000001</v>
      </c>
      <c r="E9" s="114">
        <f>C9*0.08</f>
        <v>104231.16480000001</v>
      </c>
      <c r="F9" s="114">
        <f>C9*0.08</f>
        <v>104231.16480000001</v>
      </c>
      <c r="G9" s="114">
        <f>C9*0.08</f>
        <v>104231.16480000001</v>
      </c>
      <c r="H9" s="114">
        <f>C9*0.08</f>
        <v>104231.16480000001</v>
      </c>
      <c r="I9" s="114">
        <f>C9*0.08</f>
        <v>104231.16480000001</v>
      </c>
      <c r="J9" s="114">
        <f>C9*0.08</f>
        <v>104231.16480000001</v>
      </c>
      <c r="K9" s="114">
        <f>C9*0.08</f>
        <v>104231.16480000001</v>
      </c>
      <c r="L9" s="114">
        <f>C9*0.08</f>
        <v>104231.16480000001</v>
      </c>
      <c r="M9" s="114">
        <f>C9*0.08</f>
        <v>104231.16480000001</v>
      </c>
      <c r="N9" s="114">
        <f>C9*0.08</f>
        <v>104231.16480000001</v>
      </c>
      <c r="O9" s="115">
        <f>C9*0.08</f>
        <v>104231.16480000001</v>
      </c>
    </row>
    <row r="10" spans="1:15" ht="20.100000000000001" customHeight="1">
      <c r="A10" s="145"/>
      <c r="B10" s="116" t="s">
        <v>399</v>
      </c>
      <c r="C10" s="117"/>
      <c r="D10" s="118">
        <f>D9/C9</f>
        <v>0.12000000000000001</v>
      </c>
      <c r="E10" s="118">
        <f>E9/C9</f>
        <v>0.08</v>
      </c>
      <c r="F10" s="118">
        <f>F9/C9</f>
        <v>0.08</v>
      </c>
      <c r="G10" s="118">
        <f>G9/C9</f>
        <v>0.08</v>
      </c>
      <c r="H10" s="118">
        <f>H9/C9</f>
        <v>0.08</v>
      </c>
      <c r="I10" s="118">
        <f>I9/C9</f>
        <v>0.08</v>
      </c>
      <c r="J10" s="118">
        <f>J9/C9</f>
        <v>0.08</v>
      </c>
      <c r="K10" s="118">
        <f>K9/C9</f>
        <v>0.08</v>
      </c>
      <c r="L10" s="118">
        <f>L9/C9</f>
        <v>0.08</v>
      </c>
      <c r="M10" s="118">
        <f>M9/C9</f>
        <v>0.08</v>
      </c>
      <c r="N10" s="118">
        <f>N9/C9</f>
        <v>0.08</v>
      </c>
      <c r="O10" s="119">
        <f>O9/C9</f>
        <v>0.08</v>
      </c>
    </row>
    <row r="11" spans="1:15" ht="20.100000000000001" customHeight="1">
      <c r="A11" s="145">
        <f>Planilha!A20</f>
        <v>2</v>
      </c>
      <c r="B11" s="112" t="str">
        <f>Planilha!B20</f>
        <v>SERVIÇOS DE ESCAVAÇÃO</v>
      </c>
      <c r="C11" s="113">
        <f>Planilha!G25</f>
        <v>6587000</v>
      </c>
      <c r="D11" s="114">
        <f>C11*0.12</f>
        <v>790440</v>
      </c>
      <c r="E11" s="114">
        <f>C11*0.08</f>
        <v>526960</v>
      </c>
      <c r="F11" s="114">
        <f>C11*0.08</f>
        <v>526960</v>
      </c>
      <c r="G11" s="114">
        <f>C11*0.08</f>
        <v>526960</v>
      </c>
      <c r="H11" s="114">
        <f>C11*0.08</f>
        <v>526960</v>
      </c>
      <c r="I11" s="114">
        <f>C11*0.08</f>
        <v>526960</v>
      </c>
      <c r="J11" s="114">
        <f>C11*0.08</f>
        <v>526960</v>
      </c>
      <c r="K11" s="114">
        <f>C11*0.08</f>
        <v>526960</v>
      </c>
      <c r="L11" s="114">
        <f>C11*0.08</f>
        <v>526960</v>
      </c>
      <c r="M11" s="114">
        <f>C11*0.08</f>
        <v>526960</v>
      </c>
      <c r="N11" s="114">
        <f>C11*0.08</f>
        <v>526960</v>
      </c>
      <c r="O11" s="115">
        <f>C11*0.08</f>
        <v>526960</v>
      </c>
    </row>
    <row r="12" spans="1:15" ht="20.100000000000001" customHeight="1">
      <c r="A12" s="111"/>
      <c r="B12" s="116" t="s">
        <v>399</v>
      </c>
      <c r="C12" s="117"/>
      <c r="D12" s="118">
        <f>D11/C11</f>
        <v>0.12</v>
      </c>
      <c r="E12" s="118">
        <f>E11/C11</f>
        <v>0.08</v>
      </c>
      <c r="F12" s="118">
        <f>F11/C11</f>
        <v>0.08</v>
      </c>
      <c r="G12" s="118">
        <f>G11/C11</f>
        <v>0.08</v>
      </c>
      <c r="H12" s="118">
        <f>H11/C11</f>
        <v>0.08</v>
      </c>
      <c r="I12" s="118">
        <f>I11/C11</f>
        <v>0.08</v>
      </c>
      <c r="J12" s="118">
        <f>J11/C11</f>
        <v>0.08</v>
      </c>
      <c r="K12" s="118">
        <f>K11/C11</f>
        <v>0.08</v>
      </c>
      <c r="L12" s="118">
        <f>L11/C11</f>
        <v>0.08</v>
      </c>
      <c r="M12" s="118">
        <f>M11/C11</f>
        <v>0.08</v>
      </c>
      <c r="N12" s="118">
        <f>N11/C11</f>
        <v>0.08</v>
      </c>
      <c r="O12" s="119">
        <f>O11/C11</f>
        <v>0.08</v>
      </c>
    </row>
    <row r="13" spans="1:15" ht="20.100000000000001" customHeight="1">
      <c r="A13" s="120"/>
      <c r="B13" s="121" t="s">
        <v>400</v>
      </c>
      <c r="C13" s="122">
        <f>SUM(C9:C12)</f>
        <v>7889889.5600000005</v>
      </c>
      <c r="D13" s="123">
        <f t="shared" ref="D13:O13" si="0">SUM(D9,D11)</f>
        <v>946786.74719999998</v>
      </c>
      <c r="E13" s="123">
        <f t="shared" si="0"/>
        <v>631191.16480000003</v>
      </c>
      <c r="F13" s="123">
        <f t="shared" si="0"/>
        <v>631191.16480000003</v>
      </c>
      <c r="G13" s="123">
        <f t="shared" si="0"/>
        <v>631191.16480000003</v>
      </c>
      <c r="H13" s="123">
        <f t="shared" si="0"/>
        <v>631191.16480000003</v>
      </c>
      <c r="I13" s="123">
        <f t="shared" si="0"/>
        <v>631191.16480000003</v>
      </c>
      <c r="J13" s="123">
        <f t="shared" si="0"/>
        <v>631191.16480000003</v>
      </c>
      <c r="K13" s="123">
        <f t="shared" si="0"/>
        <v>631191.16480000003</v>
      </c>
      <c r="L13" s="123">
        <f t="shared" si="0"/>
        <v>631191.16480000003</v>
      </c>
      <c r="M13" s="123">
        <f t="shared" si="0"/>
        <v>631191.16480000003</v>
      </c>
      <c r="N13" s="123">
        <f t="shared" si="0"/>
        <v>631191.16480000003</v>
      </c>
      <c r="O13" s="123">
        <f t="shared" si="0"/>
        <v>631191.16480000003</v>
      </c>
    </row>
    <row r="14" spans="1:15" ht="20.100000000000001" customHeight="1">
      <c r="A14" s="124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6"/>
    </row>
    <row r="15" spans="1:15" ht="20.100000000000001" customHeight="1">
      <c r="A15" s="127"/>
      <c r="B15" s="128" t="s">
        <v>401</v>
      </c>
      <c r="C15" s="129"/>
      <c r="D15" s="130">
        <f>D13/C13</f>
        <v>0.12</v>
      </c>
      <c r="E15" s="130">
        <f>E13/C13</f>
        <v>0.08</v>
      </c>
      <c r="F15" s="130">
        <f>F13/C13</f>
        <v>0.08</v>
      </c>
      <c r="G15" s="130">
        <f>G13/C13</f>
        <v>0.08</v>
      </c>
      <c r="H15" s="130">
        <f>H13/C13</f>
        <v>0.08</v>
      </c>
      <c r="I15" s="130">
        <f>I13/C13</f>
        <v>0.08</v>
      </c>
      <c r="J15" s="130">
        <f>J13/C13</f>
        <v>0.08</v>
      </c>
      <c r="K15" s="130">
        <f>K13/C13</f>
        <v>0.08</v>
      </c>
      <c r="L15" s="130">
        <f>L13/C13</f>
        <v>0.08</v>
      </c>
      <c r="M15" s="130">
        <f>M13/C13</f>
        <v>0.08</v>
      </c>
      <c r="N15" s="130">
        <f>N13/C13</f>
        <v>0.08</v>
      </c>
      <c r="O15" s="131">
        <f>O13/C13</f>
        <v>0.08</v>
      </c>
    </row>
    <row r="16" spans="1:15" ht="20.100000000000001" customHeight="1">
      <c r="A16" s="127"/>
      <c r="B16" s="128" t="s">
        <v>402</v>
      </c>
      <c r="C16" s="129"/>
      <c r="D16" s="132">
        <f>D13</f>
        <v>946786.74719999998</v>
      </c>
      <c r="E16" s="133">
        <f t="shared" ref="E16:O16" si="1">D16+E13</f>
        <v>1577977.912</v>
      </c>
      <c r="F16" s="133">
        <f t="shared" si="1"/>
        <v>2209169.0767999999</v>
      </c>
      <c r="G16" s="132">
        <f t="shared" si="1"/>
        <v>2840360.2415999998</v>
      </c>
      <c r="H16" s="133">
        <f t="shared" si="1"/>
        <v>3471551.4063999997</v>
      </c>
      <c r="I16" s="133">
        <f t="shared" si="1"/>
        <v>4102742.5711999997</v>
      </c>
      <c r="J16" s="133">
        <f t="shared" si="1"/>
        <v>4733933.7359999996</v>
      </c>
      <c r="K16" s="133">
        <f t="shared" si="1"/>
        <v>5365124.9007999999</v>
      </c>
      <c r="L16" s="133">
        <f t="shared" si="1"/>
        <v>5996316.0656000003</v>
      </c>
      <c r="M16" s="133">
        <f t="shared" si="1"/>
        <v>6627507.2304000007</v>
      </c>
      <c r="N16" s="133">
        <f t="shared" si="1"/>
        <v>7258698.3952000011</v>
      </c>
      <c r="O16" s="134">
        <f t="shared" si="1"/>
        <v>7889889.5600000015</v>
      </c>
    </row>
    <row r="17" spans="1:15" ht="20.100000000000001" customHeight="1" thickBot="1">
      <c r="A17" s="135"/>
      <c r="B17" s="136" t="s">
        <v>399</v>
      </c>
      <c r="C17" s="137"/>
      <c r="D17" s="138">
        <f>D16/C13</f>
        <v>0.12</v>
      </c>
      <c r="E17" s="138">
        <f t="shared" ref="E17:O17" si="2">D17+E15</f>
        <v>0.2</v>
      </c>
      <c r="F17" s="138">
        <f t="shared" si="2"/>
        <v>0.28000000000000003</v>
      </c>
      <c r="G17" s="138">
        <f t="shared" si="2"/>
        <v>0.36000000000000004</v>
      </c>
      <c r="H17" s="138">
        <f t="shared" si="2"/>
        <v>0.44000000000000006</v>
      </c>
      <c r="I17" s="138">
        <f t="shared" si="2"/>
        <v>0.52</v>
      </c>
      <c r="J17" s="138">
        <f t="shared" si="2"/>
        <v>0.6</v>
      </c>
      <c r="K17" s="138">
        <f t="shared" si="2"/>
        <v>0.67999999999999994</v>
      </c>
      <c r="L17" s="138">
        <f t="shared" si="2"/>
        <v>0.7599999999999999</v>
      </c>
      <c r="M17" s="138">
        <f t="shared" si="2"/>
        <v>0.83999999999999986</v>
      </c>
      <c r="N17" s="138">
        <f t="shared" si="2"/>
        <v>0.91999999999999982</v>
      </c>
      <c r="O17" s="139">
        <f t="shared" si="2"/>
        <v>0.99999999999999978</v>
      </c>
    </row>
  </sheetData>
  <mergeCells count="7">
    <mergeCell ref="A6:O6"/>
    <mergeCell ref="A7:O7"/>
    <mergeCell ref="C1:M1"/>
    <mergeCell ref="N1:O3"/>
    <mergeCell ref="C2:M2"/>
    <mergeCell ref="C3:M3"/>
    <mergeCell ref="A4:O4"/>
  </mergeCells>
  <phoneticPr fontId="8" type="noConversion"/>
  <pageMargins left="0.51181102362204722" right="0.51181102362204722" top="1.4960629921259843" bottom="0.78740157480314965" header="0.31496062992125984" footer="0.31496062992125984"/>
  <pageSetup scale="52" orientation="landscape" horizont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5"/>
  <sheetViews>
    <sheetView showGridLines="0" view="pageBreakPreview" zoomScale="106" zoomScaleNormal="100" zoomScaleSheetLayoutView="106" workbookViewId="0">
      <selection activeCell="K32" sqref="K32"/>
    </sheetView>
  </sheetViews>
  <sheetFormatPr defaultRowHeight="12.75"/>
  <cols>
    <col min="1" max="1" width="9.140625" style="9"/>
    <col min="2" max="2" width="17.5703125" style="9" customWidth="1"/>
    <col min="3" max="3" width="13.140625" style="9" bestFit="1" customWidth="1"/>
    <col min="4" max="16384" width="9.140625" style="9"/>
  </cols>
  <sheetData>
    <row r="1" spans="1:16" s="5" customFormat="1" ht="12.75" customHeight="1">
      <c r="A1" s="30"/>
      <c r="B1" s="31"/>
      <c r="C1" s="216" t="s">
        <v>460</v>
      </c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7"/>
    </row>
    <row r="2" spans="1:16" s="5" customFormat="1" ht="12.75" customHeight="1">
      <c r="A2" s="32"/>
      <c r="B2" s="16"/>
      <c r="C2" s="218" t="s">
        <v>461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9"/>
    </row>
    <row r="3" spans="1:16" s="5" customFormat="1" ht="12.75" customHeight="1">
      <c r="A3" s="32"/>
      <c r="B3" s="16"/>
      <c r="C3" s="218" t="s">
        <v>458</v>
      </c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9"/>
    </row>
    <row r="4" spans="1:16">
      <c r="A4" s="49"/>
      <c r="B4" s="2"/>
      <c r="C4" s="2"/>
      <c r="D4" s="39"/>
      <c r="E4" s="39"/>
      <c r="F4" s="50"/>
      <c r="G4" s="51"/>
      <c r="H4" s="51"/>
      <c r="I4" s="51"/>
      <c r="J4" s="51"/>
      <c r="K4" s="51"/>
      <c r="L4" s="51"/>
      <c r="M4" s="51"/>
      <c r="N4" s="51"/>
      <c r="O4" s="51"/>
      <c r="P4" s="52"/>
    </row>
    <row r="5" spans="1:16" ht="27" customHeight="1">
      <c r="A5" s="223" t="str">
        <f>Planilha!A5</f>
        <v>OBJETO: EXECUÇÃO DE SERVIÇOS DE ESCAVAÇÃO EM SOLO DE 1.ª CATEGORIA, OBJETIVANDO À LIMPEZA, MANUTENÇÃO E DESASSOREAMENTO DE AGUADAS EM COMUNIDADES RURAIS DIFUSAS DE DIVERSOS MUNICÍPIOS DO ESTADO DA BAHIA.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5"/>
    </row>
    <row r="6" spans="1:16">
      <c r="A6" s="33"/>
      <c r="B6" s="34"/>
      <c r="C6" s="34"/>
      <c r="D6" s="35"/>
      <c r="E6" s="8"/>
      <c r="F6" s="7"/>
      <c r="G6" s="7"/>
      <c r="H6" s="7"/>
      <c r="I6" s="7"/>
      <c r="J6" s="51"/>
      <c r="K6" s="51"/>
      <c r="L6" s="51"/>
      <c r="M6" s="51"/>
      <c r="N6" s="51"/>
      <c r="O6" s="51"/>
      <c r="P6" s="52"/>
    </row>
    <row r="7" spans="1:16" ht="26.25" customHeight="1">
      <c r="A7" s="229" t="s">
        <v>7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1"/>
    </row>
    <row r="8" spans="1:16" ht="12.75" customHeight="1">
      <c r="A8" s="229"/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1"/>
    </row>
    <row r="9" spans="1:16">
      <c r="A9" s="53"/>
      <c r="B9" s="10"/>
      <c r="C9" s="10"/>
      <c r="D9" s="10"/>
      <c r="E9" s="54"/>
      <c r="F9" s="50"/>
      <c r="G9" s="51"/>
      <c r="H9" s="51"/>
      <c r="I9" s="51"/>
      <c r="J9" s="51"/>
      <c r="K9" s="51"/>
      <c r="L9" s="51"/>
      <c r="M9" s="51"/>
      <c r="N9" s="51"/>
      <c r="O9" s="51"/>
      <c r="P9" s="52"/>
    </row>
    <row r="10" spans="1:16" ht="45.75" customHeight="1">
      <c r="A10" s="226" t="str">
        <f>Planilha!A5</f>
        <v>OBJETO: EXECUÇÃO DE SERVIÇOS DE ESCAVAÇÃO EM SOLO DE 1.ª CATEGORIA, OBJETIVANDO À LIMPEZA, MANUTENÇÃO E DESASSOREAMENTO DE AGUADAS EM COMUNIDADES RURAIS DIFUSAS DE DIVERSOS MUNICÍPIOS DO ESTADO DA BAHIA.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8"/>
    </row>
    <row r="11" spans="1:16" ht="23.25">
      <c r="A11" s="55"/>
      <c r="B11" s="11"/>
      <c r="C11" s="11"/>
      <c r="D11" s="11"/>
      <c r="E11" s="11"/>
      <c r="F11" s="11"/>
      <c r="G11" s="51"/>
      <c r="H11" s="51"/>
      <c r="I11" s="51"/>
      <c r="J11" s="51"/>
      <c r="K11" s="51"/>
      <c r="L11" s="51"/>
      <c r="M11" s="51"/>
      <c r="N11" s="51"/>
      <c r="O11" s="51"/>
      <c r="P11" s="52"/>
    </row>
    <row r="12" spans="1:16">
      <c r="A12" s="56" t="s">
        <v>8</v>
      </c>
      <c r="B12" s="12"/>
      <c r="C12" s="13" t="s">
        <v>87</v>
      </c>
      <c r="D12" s="12"/>
      <c r="E12" s="14"/>
      <c r="F12" s="14"/>
      <c r="G12" s="51"/>
      <c r="H12" s="51"/>
      <c r="I12" s="51"/>
      <c r="J12" s="51"/>
      <c r="K12" s="51"/>
      <c r="L12" s="51"/>
      <c r="M12" s="51"/>
      <c r="N12" s="51"/>
      <c r="O12" s="51"/>
      <c r="P12" s="52"/>
    </row>
    <row r="13" spans="1:16">
      <c r="A13" s="57" t="s">
        <v>9</v>
      </c>
      <c r="B13" s="58"/>
      <c r="C13" s="222" t="s">
        <v>86</v>
      </c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51"/>
      <c r="O13" s="51"/>
      <c r="P13" s="52"/>
    </row>
    <row r="14" spans="1:16">
      <c r="A14" s="57" t="s">
        <v>17</v>
      </c>
      <c r="B14" s="58"/>
      <c r="C14" s="59">
        <v>400</v>
      </c>
      <c r="D14" s="58" t="s">
        <v>10</v>
      </c>
      <c r="E14" s="51"/>
      <c r="F14" s="51"/>
      <c r="G14" s="51"/>
      <c r="H14" s="51"/>
      <c r="I14" s="51"/>
      <c r="J14" s="51"/>
      <c r="K14" s="51"/>
      <c r="L14" s="2"/>
      <c r="M14" s="51"/>
      <c r="N14" s="51"/>
      <c r="O14" s="51"/>
      <c r="P14" s="52"/>
    </row>
    <row r="15" spans="1:16">
      <c r="A15" s="57" t="s">
        <v>406</v>
      </c>
      <c r="B15" s="58"/>
      <c r="C15" s="59">
        <v>88</v>
      </c>
      <c r="D15" s="58"/>
      <c r="E15" s="51"/>
      <c r="F15" s="51"/>
      <c r="G15" s="51"/>
      <c r="H15" s="51"/>
      <c r="I15" s="51"/>
      <c r="J15" s="51"/>
      <c r="K15" s="51"/>
      <c r="L15" s="2"/>
      <c r="M15" s="51"/>
      <c r="N15" s="51"/>
      <c r="O15" s="51"/>
      <c r="P15" s="52"/>
    </row>
    <row r="16" spans="1:16">
      <c r="A16" s="57"/>
      <c r="B16" s="58"/>
      <c r="C16" s="60"/>
      <c r="D16" s="58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2"/>
    </row>
    <row r="17" spans="1:16">
      <c r="A17" s="57" t="s">
        <v>11</v>
      </c>
      <c r="B17" s="58"/>
      <c r="C17" s="146">
        <f>C14*C15</f>
        <v>35200</v>
      </c>
      <c r="D17" s="58" t="s">
        <v>10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</row>
    <row r="18" spans="1:16">
      <c r="A18" s="57"/>
      <c r="B18" s="58"/>
      <c r="C18" s="58"/>
      <c r="D18" s="58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2"/>
    </row>
    <row r="19" spans="1:16">
      <c r="A19" s="57" t="s">
        <v>12</v>
      </c>
      <c r="B19" s="58"/>
      <c r="C19" s="58"/>
      <c r="D19" s="58"/>
      <c r="E19" s="58" t="s">
        <v>408</v>
      </c>
      <c r="F19" s="58"/>
      <c r="G19" s="58"/>
      <c r="H19" s="59">
        <v>10.15</v>
      </c>
      <c r="I19" s="58" t="s">
        <v>13</v>
      </c>
      <c r="J19" s="51"/>
      <c r="K19" s="51"/>
      <c r="L19" s="51"/>
      <c r="M19" s="51"/>
      <c r="N19" s="51"/>
      <c r="O19" s="51"/>
      <c r="P19" s="52"/>
    </row>
    <row r="20" spans="1:16">
      <c r="A20" s="61"/>
      <c r="B20" s="51"/>
      <c r="C20" s="51"/>
      <c r="D20" s="51"/>
      <c r="E20" s="58" t="s">
        <v>409</v>
      </c>
      <c r="F20" s="58"/>
      <c r="G20" s="58"/>
      <c r="H20" s="59">
        <v>10.1</v>
      </c>
      <c r="I20" s="58" t="s">
        <v>13</v>
      </c>
      <c r="J20" s="51"/>
      <c r="K20" s="51"/>
      <c r="L20" s="51"/>
      <c r="M20" s="51"/>
      <c r="N20" s="51"/>
      <c r="O20" s="51"/>
      <c r="P20" s="52"/>
    </row>
    <row r="21" spans="1:16">
      <c r="A21" s="61"/>
      <c r="B21" s="51"/>
      <c r="C21" s="51"/>
      <c r="D21" s="51"/>
      <c r="E21" s="58"/>
      <c r="F21" s="58"/>
      <c r="G21" s="58"/>
      <c r="H21" s="60"/>
      <c r="I21" s="58"/>
      <c r="J21" s="51"/>
      <c r="K21" s="51"/>
      <c r="L21" s="51"/>
      <c r="M21" s="62"/>
      <c r="N21" s="51"/>
      <c r="O21" s="51"/>
      <c r="P21" s="52"/>
    </row>
    <row r="22" spans="1:16">
      <c r="A22" s="61"/>
      <c r="B22" s="51"/>
      <c r="C22" s="51"/>
      <c r="D22" s="51"/>
      <c r="E22" s="63" t="s">
        <v>4</v>
      </c>
      <c r="F22" s="58"/>
      <c r="G22" s="58"/>
      <c r="H22" s="15">
        <f>SUM(H19:H21)</f>
        <v>20.25</v>
      </c>
      <c r="I22" s="58" t="s">
        <v>13</v>
      </c>
      <c r="J22" s="51"/>
      <c r="K22" s="51"/>
      <c r="L22" s="51"/>
      <c r="M22" s="62"/>
      <c r="N22" s="51"/>
      <c r="O22" s="51"/>
      <c r="P22" s="64"/>
    </row>
    <row r="23" spans="1:16">
      <c r="A23" s="6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2"/>
    </row>
    <row r="24" spans="1:16" ht="13.5" thickBot="1">
      <c r="A24" s="6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</row>
    <row r="25" spans="1:16" ht="16.5" thickBot="1">
      <c r="A25" s="65" t="str">
        <f>"Momento de transporte  =  "&amp;TEXT(H22,"0,00")&amp;"  x  "&amp;TEXT(C17,"0,00")&amp;"            =&gt;"</f>
        <v>Momento de transporte  =  20,25  x  35200,00            =&gt;</v>
      </c>
      <c r="B25" s="66"/>
      <c r="C25" s="66"/>
      <c r="D25" s="66"/>
      <c r="E25" s="66"/>
      <c r="F25" s="220">
        <f>ROUND(C17*H22,2)</f>
        <v>712800</v>
      </c>
      <c r="G25" s="221"/>
      <c r="H25" s="67" t="s">
        <v>14</v>
      </c>
      <c r="I25" s="66"/>
      <c r="J25" s="66"/>
      <c r="K25" s="66"/>
      <c r="L25" s="66"/>
      <c r="M25" s="66"/>
      <c r="N25" s="66"/>
      <c r="O25" s="66"/>
      <c r="P25" s="68"/>
    </row>
  </sheetData>
  <mergeCells count="8">
    <mergeCell ref="C1:P1"/>
    <mergeCell ref="C2:P2"/>
    <mergeCell ref="C3:P3"/>
    <mergeCell ref="F25:G25"/>
    <mergeCell ref="C13:M13"/>
    <mergeCell ref="A5:P5"/>
    <mergeCell ref="A10:P10"/>
    <mergeCell ref="A7:P8"/>
  </mergeCells>
  <pageMargins left="0.51181102362204722" right="0.51181102362204722" top="0.78740157480314965" bottom="0.78740157480314965" header="0.31496062992125984" footer="0.31496062992125984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3"/>
  <sheetViews>
    <sheetView view="pageBreakPreview" zoomScaleNormal="100" zoomScaleSheetLayoutView="100" workbookViewId="0">
      <selection activeCell="F88" sqref="F88:F90"/>
    </sheetView>
  </sheetViews>
  <sheetFormatPr defaultRowHeight="12.75"/>
  <cols>
    <col min="1" max="1" width="12.42578125" bestFit="1" customWidth="1"/>
    <col min="2" max="2" width="10.5703125" bestFit="1" customWidth="1"/>
    <col min="3" max="3" width="61.140625" customWidth="1"/>
    <col min="4" max="4" width="6.7109375" bestFit="1" customWidth="1"/>
    <col min="5" max="5" width="17.140625" bestFit="1" customWidth="1"/>
    <col min="6" max="6" width="19.7109375" bestFit="1" customWidth="1"/>
    <col min="7" max="7" width="14.5703125" bestFit="1" customWidth="1"/>
  </cols>
  <sheetData>
    <row r="1" spans="1:7">
      <c r="C1" s="234" t="s">
        <v>462</v>
      </c>
      <c r="D1" s="234"/>
      <c r="E1" s="234"/>
      <c r="F1" s="234"/>
      <c r="G1" s="234"/>
    </row>
    <row r="2" spans="1:7">
      <c r="C2" s="234" t="s">
        <v>463</v>
      </c>
      <c r="D2" s="234"/>
      <c r="E2" s="234"/>
      <c r="F2" s="234"/>
      <c r="G2" s="234"/>
    </row>
    <row r="3" spans="1:7">
      <c r="C3" s="234" t="s">
        <v>458</v>
      </c>
      <c r="D3" s="234"/>
      <c r="E3" s="234"/>
      <c r="F3" s="234"/>
      <c r="G3" s="234"/>
    </row>
    <row r="5" spans="1:7" ht="15.75">
      <c r="A5" s="235" t="s">
        <v>449</v>
      </c>
      <c r="B5" s="235"/>
      <c r="C5" s="235"/>
      <c r="D5" s="235"/>
      <c r="E5" s="235"/>
      <c r="F5" s="235"/>
      <c r="G5" s="235"/>
    </row>
    <row r="6" spans="1:7" ht="6.75" customHeight="1">
      <c r="A6" s="69"/>
      <c r="B6" s="69"/>
      <c r="C6" s="69"/>
      <c r="D6" s="69"/>
      <c r="E6" s="69"/>
      <c r="F6" s="69"/>
      <c r="G6" s="69"/>
    </row>
    <row r="7" spans="1:7" ht="32.25" customHeight="1">
      <c r="A7" s="236" t="str">
        <f>Planilha!A5</f>
        <v>OBJETO: EXECUÇÃO DE SERVIÇOS DE ESCAVAÇÃO EM SOLO DE 1.ª CATEGORIA, OBJETIVANDO À LIMPEZA, MANUTENÇÃO E DESASSOREAMENTO DE AGUADAS EM COMUNIDADES RURAIS DIFUSAS DE DIVERSOS MUNICÍPIOS DO ESTADO DA BAHIA.</v>
      </c>
      <c r="B7" s="236"/>
      <c r="C7" s="236"/>
      <c r="D7" s="236"/>
      <c r="E7" s="236"/>
      <c r="F7" s="236"/>
      <c r="G7" s="236"/>
    </row>
    <row r="8" spans="1:7" ht="6.75" customHeight="1" thickBot="1">
      <c r="A8" s="69"/>
      <c r="B8" s="69"/>
      <c r="C8" s="69"/>
      <c r="D8" s="69"/>
      <c r="E8" s="69"/>
      <c r="F8" s="69"/>
      <c r="G8" s="69"/>
    </row>
    <row r="9" spans="1:7" ht="20.100000000000001" customHeight="1" thickTop="1">
      <c r="E9" s="232" t="s">
        <v>26</v>
      </c>
      <c r="F9" s="233"/>
      <c r="G9" s="74">
        <v>28.82</v>
      </c>
    </row>
    <row r="10" spans="1:7" ht="20.100000000000001" customHeight="1">
      <c r="E10" s="240" t="s">
        <v>27</v>
      </c>
      <c r="F10" s="241"/>
      <c r="G10" s="75">
        <v>88.28</v>
      </c>
    </row>
    <row r="11" spans="1:7" ht="20.100000000000001" customHeight="1" thickBot="1">
      <c r="E11" s="242" t="s">
        <v>466</v>
      </c>
      <c r="F11" s="243"/>
      <c r="G11" s="244"/>
    </row>
    <row r="12" spans="1:7" ht="13.5" thickTop="1"/>
    <row r="13" spans="1:7" ht="41.25" customHeight="1">
      <c r="A13" s="24" t="s">
        <v>18</v>
      </c>
      <c r="B13" s="24">
        <v>72839</v>
      </c>
      <c r="C13" s="25" t="s">
        <v>249</v>
      </c>
      <c r="D13" s="24" t="s">
        <v>250</v>
      </c>
      <c r="E13" s="26" t="s">
        <v>29</v>
      </c>
      <c r="F13" s="26" t="s">
        <v>30</v>
      </c>
      <c r="G13" s="26" t="s">
        <v>31</v>
      </c>
    </row>
    <row r="14" spans="1:7" ht="60">
      <c r="A14" s="24" t="s">
        <v>36</v>
      </c>
      <c r="B14" s="73">
        <v>5824</v>
      </c>
      <c r="C14" s="25" t="s">
        <v>252</v>
      </c>
      <c r="D14" s="24" t="s">
        <v>22</v>
      </c>
      <c r="E14" s="70" t="s">
        <v>253</v>
      </c>
      <c r="F14" s="149">
        <f>'CPUs AUXILIARES'!G20</f>
        <v>126.14000000000001</v>
      </c>
      <c r="G14" s="27">
        <f>ROUND(E14*F14,2)</f>
        <v>0.68</v>
      </c>
    </row>
    <row r="15" spans="1:7" ht="20.100000000000001" customHeight="1">
      <c r="D15" s="237" t="s">
        <v>38</v>
      </c>
      <c r="E15" s="238"/>
      <c r="F15" s="239"/>
      <c r="G15" s="28">
        <f>SUM(G14)</f>
        <v>0.68</v>
      </c>
    </row>
    <row r="16" spans="1:7" ht="20.100000000000001" customHeight="1">
      <c r="D16" s="237" t="str">
        <f>"BDI ( " &amp;TEXT($G$9,"0,00") &amp;" ) %:"</f>
        <v>BDI ( 28,82 ) %:</v>
      </c>
      <c r="E16" s="238"/>
      <c r="F16" s="239"/>
      <c r="G16" s="29">
        <f>ROUND(G15*($G$9/100),2)</f>
        <v>0.2</v>
      </c>
    </row>
    <row r="17" spans="1:7" ht="20.100000000000001" customHeight="1">
      <c r="D17" s="237" t="s">
        <v>39</v>
      </c>
      <c r="E17" s="238"/>
      <c r="F17" s="239"/>
      <c r="G17" s="144">
        <f>ROUND(SUM(G15:G16),2)</f>
        <v>0.88</v>
      </c>
    </row>
    <row r="19" spans="1:7" ht="36">
      <c r="A19" s="24" t="s">
        <v>362</v>
      </c>
      <c r="B19" s="24" t="s">
        <v>64</v>
      </c>
      <c r="C19" s="25" t="s">
        <v>65</v>
      </c>
      <c r="D19" s="24" t="s">
        <v>22</v>
      </c>
      <c r="E19" s="26" t="s">
        <v>29</v>
      </c>
      <c r="F19" s="26" t="s">
        <v>30</v>
      </c>
      <c r="G19" s="26" t="s">
        <v>31</v>
      </c>
    </row>
    <row r="20" spans="1:7" ht="36">
      <c r="A20" s="24" t="s">
        <v>36</v>
      </c>
      <c r="B20" s="73" t="s">
        <v>205</v>
      </c>
      <c r="C20" s="25" t="s">
        <v>206</v>
      </c>
      <c r="D20" s="24" t="s">
        <v>50</v>
      </c>
      <c r="E20" s="70" t="s">
        <v>43</v>
      </c>
      <c r="F20" s="149">
        <f>'CPUs AUXILIARES'!G262</f>
        <v>67.069999999999993</v>
      </c>
      <c r="G20" s="27">
        <f>ROUND((E20*F20),2)</f>
        <v>67.069999999999993</v>
      </c>
    </row>
    <row r="21" spans="1:7" ht="36">
      <c r="A21" s="24" t="s">
        <v>36</v>
      </c>
      <c r="B21" s="73" t="s">
        <v>207</v>
      </c>
      <c r="C21" s="25" t="s">
        <v>208</v>
      </c>
      <c r="D21" s="24" t="s">
        <v>50</v>
      </c>
      <c r="E21" s="70" t="s">
        <v>43</v>
      </c>
      <c r="F21" s="149">
        <f>'CPUs AUXILIARES'!G266</f>
        <v>36.42</v>
      </c>
      <c r="G21" s="27">
        <f>ROUND((E21*F21),2)</f>
        <v>36.42</v>
      </c>
    </row>
    <row r="22" spans="1:7" ht="20.100000000000001" customHeight="1">
      <c r="A22" s="24" t="s">
        <v>36</v>
      </c>
      <c r="B22" s="73" t="s">
        <v>209</v>
      </c>
      <c r="C22" s="25" t="s">
        <v>210</v>
      </c>
      <c r="D22" s="24" t="s">
        <v>50</v>
      </c>
      <c r="E22" s="70" t="s">
        <v>43</v>
      </c>
      <c r="F22" s="149">
        <f>'CPUs AUXILIARES'!G285</f>
        <v>23.009999999999998</v>
      </c>
      <c r="G22" s="27">
        <f>ROUND((E22*F22),2)</f>
        <v>23.01</v>
      </c>
    </row>
    <row r="23" spans="1:7" ht="36">
      <c r="A23" s="24" t="s">
        <v>36</v>
      </c>
      <c r="B23" s="73" t="s">
        <v>211</v>
      </c>
      <c r="C23" s="25" t="s">
        <v>212</v>
      </c>
      <c r="D23" s="24" t="s">
        <v>50</v>
      </c>
      <c r="E23" s="70" t="s">
        <v>43</v>
      </c>
      <c r="F23" s="149">
        <f>'CPUs AUXILIARES'!G270</f>
        <v>20.37</v>
      </c>
      <c r="G23" s="27">
        <f>ROUND((E23*F23),2)</f>
        <v>20.37</v>
      </c>
    </row>
    <row r="24" spans="1:7" ht="36">
      <c r="A24" s="24" t="s">
        <v>36</v>
      </c>
      <c r="B24" s="73" t="s">
        <v>213</v>
      </c>
      <c r="C24" s="25" t="s">
        <v>214</v>
      </c>
      <c r="D24" s="24" t="s">
        <v>50</v>
      </c>
      <c r="E24" s="70" t="s">
        <v>43</v>
      </c>
      <c r="F24" s="149">
        <f>'CPUs AUXILIARES'!G274</f>
        <v>8.7100000000000009</v>
      </c>
      <c r="G24" s="27">
        <f>ROUND((E24*F24),2)</f>
        <v>8.7100000000000009</v>
      </c>
    </row>
    <row r="25" spans="1:7" ht="20.100000000000001" customHeight="1">
      <c r="D25" s="237" t="s">
        <v>38</v>
      </c>
      <c r="E25" s="238"/>
      <c r="F25" s="239"/>
      <c r="G25" s="28">
        <f>SUM(G20:G24)</f>
        <v>155.58000000000001</v>
      </c>
    </row>
    <row r="26" spans="1:7" ht="20.100000000000001" customHeight="1">
      <c r="D26" s="237" t="str">
        <f>"BDI ( " &amp;TEXT($G$9,"0,00") &amp;" ) %:"</f>
        <v>BDI ( 28,82 ) %:</v>
      </c>
      <c r="E26" s="238"/>
      <c r="F26" s="239"/>
      <c r="G26" s="29">
        <f>ROUND(G25*($G$9/100),2)</f>
        <v>44.84</v>
      </c>
    </row>
    <row r="27" spans="1:7" ht="20.100000000000001" customHeight="1">
      <c r="D27" s="237" t="s">
        <v>39</v>
      </c>
      <c r="E27" s="238"/>
      <c r="F27" s="239"/>
      <c r="G27" s="144">
        <f>ROUND(SUM(G25:G26),2)</f>
        <v>200.42</v>
      </c>
    </row>
    <row r="29" spans="1:7" ht="36">
      <c r="A29" s="24" t="s">
        <v>19</v>
      </c>
      <c r="B29" s="24" t="s">
        <v>67</v>
      </c>
      <c r="C29" s="25" t="s">
        <v>68</v>
      </c>
      <c r="D29" s="24" t="s">
        <v>22</v>
      </c>
      <c r="E29" s="26" t="s">
        <v>29</v>
      </c>
      <c r="F29" s="26" t="s">
        <v>30</v>
      </c>
      <c r="G29" s="26" t="s">
        <v>31</v>
      </c>
    </row>
    <row r="30" spans="1:7" ht="48">
      <c r="A30" s="24" t="s">
        <v>36</v>
      </c>
      <c r="B30" s="73">
        <v>5787</v>
      </c>
      <c r="C30" s="25" t="s">
        <v>227</v>
      </c>
      <c r="D30" s="24" t="s">
        <v>50</v>
      </c>
      <c r="E30" s="70" t="s">
        <v>43</v>
      </c>
      <c r="F30" s="149">
        <f>'CPUs AUXILIARES'!G301</f>
        <v>88.08</v>
      </c>
      <c r="G30" s="27">
        <f>ROUND((E30*F30),2)</f>
        <v>88.08</v>
      </c>
    </row>
    <row r="31" spans="1:7" ht="36">
      <c r="A31" s="24" t="s">
        <v>36</v>
      </c>
      <c r="B31" s="73">
        <v>53861</v>
      </c>
      <c r="C31" s="25" t="s">
        <v>229</v>
      </c>
      <c r="D31" s="24" t="s">
        <v>50</v>
      </c>
      <c r="E31" s="70" t="s">
        <v>43</v>
      </c>
      <c r="F31" s="149">
        <f>'CPUs AUXILIARES'!G305</f>
        <v>32.520000000000003</v>
      </c>
      <c r="G31" s="27">
        <f>ROUND((E31*F31),2)</f>
        <v>32.520000000000003</v>
      </c>
    </row>
    <row r="32" spans="1:7" ht="24">
      <c r="A32" s="24" t="s">
        <v>36</v>
      </c>
      <c r="B32" s="73">
        <v>88301</v>
      </c>
      <c r="C32" s="25" t="s">
        <v>231</v>
      </c>
      <c r="D32" s="24" t="s">
        <v>50</v>
      </c>
      <c r="E32" s="70" t="s">
        <v>43</v>
      </c>
      <c r="F32" s="149">
        <f>'CPUs AUXILIARES'!G315</f>
        <v>23.61</v>
      </c>
      <c r="G32" s="27">
        <f>ROUND((E32*F32),2)</f>
        <v>23.61</v>
      </c>
    </row>
    <row r="33" spans="1:7" ht="36">
      <c r="A33" s="24" t="s">
        <v>36</v>
      </c>
      <c r="B33" s="73">
        <v>89130</v>
      </c>
      <c r="C33" s="25" t="s">
        <v>233</v>
      </c>
      <c r="D33" s="24" t="s">
        <v>50</v>
      </c>
      <c r="E33" s="70" t="s">
        <v>43</v>
      </c>
      <c r="F33" s="149">
        <f>'CPUs AUXILIARES'!G319</f>
        <v>26.01</v>
      </c>
      <c r="G33" s="27">
        <f>ROUND((E33*F33),2)</f>
        <v>26.01</v>
      </c>
    </row>
    <row r="34" spans="1:7" ht="36">
      <c r="A34" s="24" t="s">
        <v>36</v>
      </c>
      <c r="B34" s="73">
        <v>89131</v>
      </c>
      <c r="C34" s="25" t="s">
        <v>235</v>
      </c>
      <c r="D34" s="24" t="s">
        <v>50</v>
      </c>
      <c r="E34" s="70" t="s">
        <v>43</v>
      </c>
      <c r="F34" s="149">
        <f>'CPUs AUXILIARES'!G323</f>
        <v>6.69</v>
      </c>
      <c r="G34" s="27">
        <f>ROUND((E34*F34),2)</f>
        <v>6.69</v>
      </c>
    </row>
    <row r="35" spans="1:7" ht="20.100000000000001" customHeight="1">
      <c r="D35" s="237" t="s">
        <v>38</v>
      </c>
      <c r="E35" s="238"/>
      <c r="F35" s="239"/>
      <c r="G35" s="28">
        <f>SUM(G30:G34)</f>
        <v>176.90999999999997</v>
      </c>
    </row>
    <row r="36" spans="1:7" ht="20.100000000000001" customHeight="1">
      <c r="D36" s="237" t="str">
        <f>"BDI ( " &amp;TEXT($G$9,"0,00") &amp;" ) %:"</f>
        <v>BDI ( 28,82 ) %:</v>
      </c>
      <c r="E36" s="238"/>
      <c r="F36" s="239"/>
      <c r="G36" s="29">
        <f>ROUND(G35*($G$9/100),2)</f>
        <v>50.99</v>
      </c>
    </row>
    <row r="37" spans="1:7" ht="20.100000000000001" customHeight="1">
      <c r="D37" s="237" t="s">
        <v>39</v>
      </c>
      <c r="E37" s="238"/>
      <c r="F37" s="239"/>
      <c r="G37" s="144">
        <f>ROUND(SUM(G35:G36),2)</f>
        <v>227.9</v>
      </c>
    </row>
    <row r="40" spans="1:7" ht="27.75" customHeight="1">
      <c r="A40" s="24" t="s">
        <v>20</v>
      </c>
      <c r="B40" s="24"/>
      <c r="C40" s="25" t="s">
        <v>363</v>
      </c>
      <c r="D40" s="24" t="s">
        <v>374</v>
      </c>
      <c r="E40" s="26" t="s">
        <v>29</v>
      </c>
      <c r="F40" s="26" t="s">
        <v>30</v>
      </c>
      <c r="G40" s="26" t="s">
        <v>31</v>
      </c>
    </row>
    <row r="41" spans="1:7" ht="20.100000000000001" customHeight="1">
      <c r="A41" s="24" t="s">
        <v>36</v>
      </c>
      <c r="B41" s="24">
        <v>90772</v>
      </c>
      <c r="C41" s="25" t="s">
        <v>282</v>
      </c>
      <c r="D41" s="24" t="s">
        <v>50</v>
      </c>
      <c r="E41" s="26">
        <v>220</v>
      </c>
      <c r="F41" s="149">
        <f>'CPUs AUXILIARES'!G112</f>
        <v>17.040000000000003</v>
      </c>
      <c r="G41" s="27">
        <f>ROUND(E41*F41,2)</f>
        <v>3748.8</v>
      </c>
    </row>
    <row r="42" spans="1:7" ht="24">
      <c r="A42" s="24" t="s">
        <v>36</v>
      </c>
      <c r="B42" s="24">
        <v>90777</v>
      </c>
      <c r="C42" s="25" t="s">
        <v>283</v>
      </c>
      <c r="D42" s="24" t="s">
        <v>50</v>
      </c>
      <c r="E42" s="26">
        <v>110</v>
      </c>
      <c r="F42" s="149">
        <f>'CPUs AUXILIARES'!G124</f>
        <v>74.12</v>
      </c>
      <c r="G42" s="27">
        <f t="shared" ref="G42:G46" si="0">ROUND(E42*F42,2)</f>
        <v>8153.2</v>
      </c>
    </row>
    <row r="43" spans="1:7" ht="20.100000000000001" customHeight="1">
      <c r="A43" s="24" t="s">
        <v>36</v>
      </c>
      <c r="B43" s="24">
        <v>90776</v>
      </c>
      <c r="C43" s="25" t="s">
        <v>375</v>
      </c>
      <c r="D43" s="24" t="s">
        <v>50</v>
      </c>
      <c r="E43" s="26">
        <v>220</v>
      </c>
      <c r="F43" s="149">
        <f>'CPUs AUXILIARES'!G138</f>
        <v>26.12</v>
      </c>
      <c r="G43" s="27">
        <f t="shared" si="0"/>
        <v>5746.4</v>
      </c>
    </row>
    <row r="44" spans="1:7" ht="20.100000000000001" customHeight="1">
      <c r="A44" s="24" t="s">
        <v>36</v>
      </c>
      <c r="B44" s="24"/>
      <c r="C44" s="25" t="s">
        <v>286</v>
      </c>
      <c r="D44" s="24" t="s">
        <v>374</v>
      </c>
      <c r="E44" s="26">
        <v>1</v>
      </c>
      <c r="F44" s="149">
        <f>'CPU VEÍCULO LEVE'!C45</f>
        <v>2917.4178916666665</v>
      </c>
      <c r="G44" s="27">
        <f t="shared" si="0"/>
        <v>2917.42</v>
      </c>
    </row>
    <row r="45" spans="1:7" ht="20.100000000000001" customHeight="1">
      <c r="A45" s="24" t="s">
        <v>32</v>
      </c>
      <c r="B45" s="24">
        <v>14583</v>
      </c>
      <c r="C45" s="25" t="s">
        <v>284</v>
      </c>
      <c r="D45" s="24" t="s">
        <v>37</v>
      </c>
      <c r="E45" s="26">
        <v>20</v>
      </c>
      <c r="F45" s="149">
        <f>INSUMOS!D36</f>
        <v>8.89</v>
      </c>
      <c r="G45" s="27">
        <f t="shared" si="0"/>
        <v>177.8</v>
      </c>
    </row>
    <row r="46" spans="1:7" ht="36">
      <c r="A46" s="24" t="s">
        <v>32</v>
      </c>
      <c r="B46" s="24">
        <v>14250</v>
      </c>
      <c r="C46" s="25" t="s">
        <v>285</v>
      </c>
      <c r="D46" s="24" t="s">
        <v>203</v>
      </c>
      <c r="E46" s="26">
        <v>500</v>
      </c>
      <c r="F46" s="149">
        <f>INSUMOS!D35</f>
        <v>0.47</v>
      </c>
      <c r="G46" s="27">
        <f t="shared" si="0"/>
        <v>235</v>
      </c>
    </row>
    <row r="47" spans="1:7" ht="20.100000000000001" customHeight="1">
      <c r="D47" s="237" t="s">
        <v>38</v>
      </c>
      <c r="E47" s="238"/>
      <c r="F47" s="239"/>
      <c r="G47" s="28">
        <f>SUM(G41:G46)</f>
        <v>20978.62</v>
      </c>
    </row>
    <row r="48" spans="1:7" ht="20.100000000000001" customHeight="1">
      <c r="D48" s="237" t="s">
        <v>280</v>
      </c>
      <c r="E48" s="238"/>
      <c r="F48" s="239"/>
      <c r="G48" s="76">
        <f>ROUND(G47*12,2)</f>
        <v>251743.44</v>
      </c>
    </row>
    <row r="49" spans="1:7" ht="20.100000000000001" customHeight="1">
      <c r="D49" s="237" t="s">
        <v>287</v>
      </c>
      <c r="E49" s="238"/>
      <c r="F49" s="239"/>
      <c r="G49" s="48">
        <f>ROUND(G48/100,2)</f>
        <v>2517.4299999999998</v>
      </c>
    </row>
    <row r="50" spans="1:7" ht="20.100000000000001" customHeight="1">
      <c r="D50" s="237" t="str">
        <f>"BDI ( " &amp;TEXT($G$9,"0,00") &amp;" ) %:"</f>
        <v>BDI ( 28,82 ) %:</v>
      </c>
      <c r="E50" s="238"/>
      <c r="F50" s="239"/>
      <c r="G50" s="29">
        <f>ROUND(G49*($G$9/100),2)</f>
        <v>725.52</v>
      </c>
    </row>
    <row r="51" spans="1:7" ht="20.100000000000001" customHeight="1">
      <c r="D51" s="237" t="s">
        <v>39</v>
      </c>
      <c r="E51" s="238"/>
      <c r="F51" s="239"/>
      <c r="G51" s="144">
        <f>ROUND(SUM(G49:G50),2)</f>
        <v>3242.95</v>
      </c>
    </row>
    <row r="53" spans="1:7" ht="38.25" customHeight="1">
      <c r="A53" s="24" t="s">
        <v>21</v>
      </c>
      <c r="B53" s="24" t="s">
        <v>40</v>
      </c>
      <c r="C53" s="25" t="s">
        <v>41</v>
      </c>
      <c r="D53" s="24" t="s">
        <v>28</v>
      </c>
      <c r="E53" s="26" t="s">
        <v>29</v>
      </c>
      <c r="F53" s="26" t="s">
        <v>30</v>
      </c>
      <c r="G53" s="26" t="s">
        <v>31</v>
      </c>
    </row>
    <row r="54" spans="1:7" ht="24">
      <c r="A54" s="24" t="s">
        <v>32</v>
      </c>
      <c r="B54" s="24">
        <v>4417</v>
      </c>
      <c r="C54" s="25" t="s">
        <v>42</v>
      </c>
      <c r="D54" s="24" t="s">
        <v>34</v>
      </c>
      <c r="E54" s="26" t="s">
        <v>43</v>
      </c>
      <c r="F54" s="149">
        <f>INSUMOS!D23</f>
        <v>5.44</v>
      </c>
      <c r="G54" s="27">
        <f>ROUND(E54*F54,2)</f>
        <v>5.44</v>
      </c>
    </row>
    <row r="55" spans="1:7" ht="24">
      <c r="A55" s="24" t="s">
        <v>32</v>
      </c>
      <c r="B55" s="24">
        <v>4491</v>
      </c>
      <c r="C55" s="25" t="s">
        <v>33</v>
      </c>
      <c r="D55" s="24" t="s">
        <v>34</v>
      </c>
      <c r="E55" s="26" t="s">
        <v>44</v>
      </c>
      <c r="F55" s="149">
        <f>INSUMOS!D24</f>
        <v>6.09</v>
      </c>
      <c r="G55" s="27">
        <f t="shared" ref="G55:G60" si="1">ROUND(E55*F55,2)</f>
        <v>24.36</v>
      </c>
    </row>
    <row r="56" spans="1:7" ht="24">
      <c r="A56" s="24" t="s">
        <v>32</v>
      </c>
      <c r="B56" s="24">
        <v>4813</v>
      </c>
      <c r="C56" s="25" t="s">
        <v>45</v>
      </c>
      <c r="D56" s="24" t="s">
        <v>28</v>
      </c>
      <c r="E56" s="26" t="s">
        <v>43</v>
      </c>
      <c r="F56" s="149">
        <f>INSUMOS!D26</f>
        <v>200</v>
      </c>
      <c r="G56" s="27">
        <f t="shared" si="1"/>
        <v>200</v>
      </c>
    </row>
    <row r="57" spans="1:7" ht="20.100000000000001" customHeight="1">
      <c r="A57" s="24" t="s">
        <v>32</v>
      </c>
      <c r="B57" s="24">
        <v>5075</v>
      </c>
      <c r="C57" s="25" t="s">
        <v>46</v>
      </c>
      <c r="D57" s="24" t="s">
        <v>47</v>
      </c>
      <c r="E57" s="26" t="s">
        <v>48</v>
      </c>
      <c r="F57" s="149">
        <f>INSUMOS!D27</f>
        <v>9.27</v>
      </c>
      <c r="G57" s="27">
        <f t="shared" si="1"/>
        <v>1.02</v>
      </c>
    </row>
    <row r="58" spans="1:7" ht="20.100000000000001" customHeight="1">
      <c r="A58" s="24" t="s">
        <v>36</v>
      </c>
      <c r="B58" s="24">
        <v>88262</v>
      </c>
      <c r="C58" s="25" t="s">
        <v>49</v>
      </c>
      <c r="D58" s="24" t="s">
        <v>50</v>
      </c>
      <c r="E58" s="26" t="s">
        <v>43</v>
      </c>
      <c r="F58" s="149">
        <f>'CPUs AUXILIARES'!G163</f>
        <v>19.549999999999997</v>
      </c>
      <c r="G58" s="27">
        <f t="shared" si="1"/>
        <v>19.55</v>
      </c>
    </row>
    <row r="59" spans="1:7" ht="20.100000000000001" customHeight="1">
      <c r="A59" s="24" t="s">
        <v>36</v>
      </c>
      <c r="B59" s="24">
        <v>88316</v>
      </c>
      <c r="C59" s="25" t="s">
        <v>51</v>
      </c>
      <c r="D59" s="24" t="s">
        <v>50</v>
      </c>
      <c r="E59" s="26" t="s">
        <v>52</v>
      </c>
      <c r="F59" s="149">
        <f>'CPUs AUXILIARES'!G194</f>
        <v>13.799999999999999</v>
      </c>
      <c r="G59" s="27">
        <f t="shared" si="1"/>
        <v>27.6</v>
      </c>
    </row>
    <row r="60" spans="1:7" ht="36">
      <c r="A60" s="24" t="s">
        <v>36</v>
      </c>
      <c r="B60" s="24">
        <v>94962</v>
      </c>
      <c r="C60" s="25" t="s">
        <v>53</v>
      </c>
      <c r="D60" s="24" t="s">
        <v>37</v>
      </c>
      <c r="E60" s="26" t="s">
        <v>54</v>
      </c>
      <c r="F60" s="149">
        <f>'CPUs AUXILIARES'!G208</f>
        <v>260.71999999999997</v>
      </c>
      <c r="G60" s="27">
        <f t="shared" si="1"/>
        <v>2.61</v>
      </c>
    </row>
    <row r="61" spans="1:7" ht="20.100000000000001" customHeight="1">
      <c r="D61" s="237" t="s">
        <v>38</v>
      </c>
      <c r="E61" s="238"/>
      <c r="F61" s="239"/>
      <c r="G61" s="28">
        <f>SUM(G54:G60)</f>
        <v>280.58000000000004</v>
      </c>
    </row>
    <row r="62" spans="1:7" ht="20.100000000000001" customHeight="1">
      <c r="D62" s="237" t="str">
        <f>"BDI ( " &amp;TEXT($G$9,"0,00") &amp;" ) %:"</f>
        <v>BDI ( 28,82 ) %:</v>
      </c>
      <c r="E62" s="238"/>
      <c r="F62" s="239"/>
      <c r="G62" s="29">
        <f>ROUND(G61*($G$9/100),2)</f>
        <v>80.86</v>
      </c>
    </row>
    <row r="63" spans="1:7" ht="20.100000000000001" customHeight="1">
      <c r="D63" s="237" t="s">
        <v>39</v>
      </c>
      <c r="E63" s="238"/>
      <c r="F63" s="239"/>
      <c r="G63" s="144">
        <f>ROUND(SUM(G61:G62),2)</f>
        <v>361.44</v>
      </c>
    </row>
    <row r="65" spans="1:7" ht="24">
      <c r="A65" s="24" t="s">
        <v>281</v>
      </c>
      <c r="B65" s="24" t="s">
        <v>83</v>
      </c>
      <c r="C65" s="25" t="s">
        <v>84</v>
      </c>
      <c r="D65" s="24" t="s">
        <v>28</v>
      </c>
      <c r="E65" s="26" t="s">
        <v>29</v>
      </c>
      <c r="F65" s="26" t="s">
        <v>30</v>
      </c>
      <c r="G65" s="26" t="s">
        <v>31</v>
      </c>
    </row>
    <row r="66" spans="1:7" ht="36">
      <c r="A66" s="24" t="s">
        <v>36</v>
      </c>
      <c r="B66" s="73" t="s">
        <v>64</v>
      </c>
      <c r="C66" s="25" t="s">
        <v>65</v>
      </c>
      <c r="D66" s="24" t="s">
        <v>22</v>
      </c>
      <c r="E66" s="70" t="s">
        <v>59</v>
      </c>
      <c r="F66" s="149">
        <f>'CPUs AUXILIARES'!G258</f>
        <v>155.58000000000001</v>
      </c>
      <c r="G66" s="27">
        <f>ROUND((E66*F66),2)</f>
        <v>0.31</v>
      </c>
    </row>
    <row r="67" spans="1:7" ht="20.100000000000001" customHeight="1">
      <c r="A67" s="24" t="s">
        <v>36</v>
      </c>
      <c r="B67" s="73" t="s">
        <v>56</v>
      </c>
      <c r="C67" s="25" t="s">
        <v>51</v>
      </c>
      <c r="D67" s="24" t="s">
        <v>50</v>
      </c>
      <c r="E67" s="70" t="s">
        <v>85</v>
      </c>
      <c r="F67" s="149">
        <f>'CPUs AUXILIARES'!G194</f>
        <v>13.799999999999999</v>
      </c>
      <c r="G67" s="27">
        <f>ROUND((E67*F67),2)</f>
        <v>0.02</v>
      </c>
    </row>
    <row r="68" spans="1:7" ht="20.100000000000001" customHeight="1">
      <c r="D68" s="237" t="s">
        <v>38</v>
      </c>
      <c r="E68" s="238"/>
      <c r="F68" s="239"/>
      <c r="G68" s="28">
        <f>SUM(G66:G67)</f>
        <v>0.33</v>
      </c>
    </row>
    <row r="69" spans="1:7" ht="20.100000000000001" customHeight="1">
      <c r="D69" s="237" t="str">
        <f>"BDI ( " &amp;TEXT($G$9,"0,00") &amp;" ) %:"</f>
        <v>BDI ( 28,82 ) %:</v>
      </c>
      <c r="E69" s="238"/>
      <c r="F69" s="239"/>
      <c r="G69" s="29">
        <f>ROUND(G68*($G$9/100),2)</f>
        <v>0.1</v>
      </c>
    </row>
    <row r="70" spans="1:7" ht="20.100000000000001" customHeight="1">
      <c r="D70" s="237" t="s">
        <v>39</v>
      </c>
      <c r="E70" s="238"/>
      <c r="F70" s="239"/>
      <c r="G70" s="144">
        <f>ROUND(SUM(G68:G69),2)</f>
        <v>0.43</v>
      </c>
    </row>
    <row r="72" spans="1:7" ht="36">
      <c r="A72" s="24" t="s">
        <v>440</v>
      </c>
      <c r="B72" s="24" t="s">
        <v>62</v>
      </c>
      <c r="C72" s="25" t="s">
        <v>63</v>
      </c>
      <c r="D72" s="24" t="s">
        <v>37</v>
      </c>
      <c r="E72" s="26" t="s">
        <v>29</v>
      </c>
      <c r="F72" s="26" t="s">
        <v>30</v>
      </c>
      <c r="G72" s="26" t="s">
        <v>31</v>
      </c>
    </row>
    <row r="73" spans="1:7" ht="36">
      <c r="A73" s="24" t="s">
        <v>36</v>
      </c>
      <c r="B73" s="73">
        <v>5851</v>
      </c>
      <c r="C73" s="25" t="s">
        <v>65</v>
      </c>
      <c r="D73" s="24" t="s">
        <v>22</v>
      </c>
      <c r="E73" s="70" t="s">
        <v>66</v>
      </c>
      <c r="F73" s="149">
        <f>'CPUs AUXILIARES'!G258</f>
        <v>155.58000000000001</v>
      </c>
      <c r="G73" s="27">
        <f>ROUND((E73*F73),2)</f>
        <v>1.45</v>
      </c>
    </row>
    <row r="74" spans="1:7" ht="36">
      <c r="A74" s="24" t="s">
        <v>36</v>
      </c>
      <c r="B74" s="73">
        <v>5944</v>
      </c>
      <c r="C74" s="25" t="s">
        <v>68</v>
      </c>
      <c r="D74" s="24" t="s">
        <v>22</v>
      </c>
      <c r="E74" s="70" t="s">
        <v>69</v>
      </c>
      <c r="F74" s="149">
        <f>'CPUs AUXILIARES'!G297</f>
        <v>176.90999999999997</v>
      </c>
      <c r="G74" s="27">
        <f>ROUND((E74*F74),2)</f>
        <v>0.96</v>
      </c>
    </row>
    <row r="75" spans="1:7" ht="36">
      <c r="A75" s="24" t="s">
        <v>36</v>
      </c>
      <c r="B75" s="73">
        <v>5946</v>
      </c>
      <c r="C75" s="25" t="s">
        <v>71</v>
      </c>
      <c r="D75" s="24" t="s">
        <v>23</v>
      </c>
      <c r="E75" s="70" t="s">
        <v>72</v>
      </c>
      <c r="F75" s="149">
        <f>'CPUs AUXILIARES'!G333</f>
        <v>56.31</v>
      </c>
      <c r="G75" s="27">
        <f>ROUND((E75*F75),2)</f>
        <v>0.22</v>
      </c>
    </row>
    <row r="76" spans="1:7" ht="20.100000000000001" customHeight="1">
      <c r="A76" s="24" t="s">
        <v>36</v>
      </c>
      <c r="B76" s="73" t="s">
        <v>56</v>
      </c>
      <c r="C76" s="25" t="s">
        <v>51</v>
      </c>
      <c r="D76" s="24" t="s">
        <v>50</v>
      </c>
      <c r="E76" s="70" t="s">
        <v>73</v>
      </c>
      <c r="F76" s="149">
        <f>'CPUs AUXILIARES'!G194</f>
        <v>13.799999999999999</v>
      </c>
      <c r="G76" s="27">
        <f>ROUND((E76*F76),2)</f>
        <v>0.26</v>
      </c>
    </row>
    <row r="77" spans="1:7" ht="20.100000000000001" customHeight="1">
      <c r="D77" s="237" t="s">
        <v>38</v>
      </c>
      <c r="E77" s="238"/>
      <c r="F77" s="239"/>
      <c r="G77" s="28">
        <f>SUM(G73:G76)</f>
        <v>2.8900000000000006</v>
      </c>
    </row>
    <row r="78" spans="1:7" ht="20.100000000000001" customHeight="1">
      <c r="D78" s="237" t="str">
        <f>"BDI ( " &amp;TEXT($G$9,"0,00") &amp;" ) %:"</f>
        <v>BDI ( 28,82 ) %:</v>
      </c>
      <c r="E78" s="238"/>
      <c r="F78" s="239"/>
      <c r="G78" s="29">
        <f>ROUND(G77*($G$9/100),2)</f>
        <v>0.83</v>
      </c>
    </row>
    <row r="79" spans="1:7" ht="20.100000000000001" customHeight="1">
      <c r="D79" s="237" t="s">
        <v>39</v>
      </c>
      <c r="E79" s="238"/>
      <c r="F79" s="239"/>
      <c r="G79" s="144">
        <f>ROUND(SUM(G77:G78),2)</f>
        <v>3.72</v>
      </c>
    </row>
    <row r="80" spans="1:7" ht="20.100000000000001" customHeight="1"/>
    <row r="81" spans="1:7" ht="33" customHeight="1">
      <c r="A81" s="24" t="s">
        <v>445</v>
      </c>
      <c r="B81" s="24" t="s">
        <v>410</v>
      </c>
      <c r="C81" s="25" t="s">
        <v>411</v>
      </c>
      <c r="D81" s="24" t="s">
        <v>37</v>
      </c>
      <c r="E81" s="26" t="s">
        <v>29</v>
      </c>
      <c r="F81" s="26" t="s">
        <v>30</v>
      </c>
      <c r="G81" s="26" t="s">
        <v>31</v>
      </c>
    </row>
    <row r="82" spans="1:7" ht="55.5" customHeight="1">
      <c r="A82" s="24" t="s">
        <v>36</v>
      </c>
      <c r="B82" s="24">
        <v>5811</v>
      </c>
      <c r="C82" s="25" t="s">
        <v>413</v>
      </c>
      <c r="D82" s="24" t="s">
        <v>22</v>
      </c>
      <c r="E82" s="70" t="s">
        <v>414</v>
      </c>
      <c r="F82" s="149">
        <f>'CPUs AUXILIARES'!G62</f>
        <v>156.88999999999999</v>
      </c>
      <c r="G82" s="27">
        <f>ROUND((E82*F82),2)</f>
        <v>3.58</v>
      </c>
    </row>
    <row r="83" spans="1:7" ht="20.100000000000001" customHeight="1">
      <c r="D83" s="237" t="s">
        <v>38</v>
      </c>
      <c r="E83" s="238"/>
      <c r="F83" s="239"/>
      <c r="G83" s="28">
        <f>SUM(G82)</f>
        <v>3.58</v>
      </c>
    </row>
    <row r="84" spans="1:7" ht="20.100000000000001" customHeight="1">
      <c r="D84" s="237" t="str">
        <f>"BDI ( " &amp;TEXT($G$9,"0,00") &amp;" ) %:"</f>
        <v>BDI ( 28,82 ) %:</v>
      </c>
      <c r="E84" s="238"/>
      <c r="F84" s="239"/>
      <c r="G84" s="29">
        <f>ROUND(G83*($G$9/100),2)</f>
        <v>1.03</v>
      </c>
    </row>
    <row r="85" spans="1:7" ht="20.100000000000001" customHeight="1">
      <c r="D85" s="237" t="s">
        <v>39</v>
      </c>
      <c r="E85" s="238"/>
      <c r="F85" s="239"/>
      <c r="G85" s="144">
        <f>ROUND(SUM(G83:G84),2)</f>
        <v>4.6100000000000003</v>
      </c>
    </row>
    <row r="87" spans="1:7" ht="34.5" customHeight="1">
      <c r="A87" s="24" t="s">
        <v>446</v>
      </c>
      <c r="B87" s="24" t="s">
        <v>76</v>
      </c>
      <c r="C87" s="25" t="s">
        <v>77</v>
      </c>
      <c r="D87" s="24" t="s">
        <v>37</v>
      </c>
      <c r="E87" s="26" t="s">
        <v>29</v>
      </c>
      <c r="F87" s="26" t="s">
        <v>30</v>
      </c>
      <c r="G87" s="26" t="s">
        <v>31</v>
      </c>
    </row>
    <row r="88" spans="1:7" ht="36">
      <c r="A88" s="24" t="s">
        <v>36</v>
      </c>
      <c r="B88" s="73" t="s">
        <v>64</v>
      </c>
      <c r="C88" s="25" t="s">
        <v>65</v>
      </c>
      <c r="D88" s="24" t="s">
        <v>22</v>
      </c>
      <c r="E88" s="70" t="s">
        <v>78</v>
      </c>
      <c r="F88" s="149">
        <f>'CPUs AUXILIARES'!G258</f>
        <v>155.58000000000001</v>
      </c>
      <c r="G88" s="27">
        <f>ROUND(E88*F88,2)</f>
        <v>1.23</v>
      </c>
    </row>
    <row r="89" spans="1:7" ht="36">
      <c r="A89" s="24" t="s">
        <v>36</v>
      </c>
      <c r="B89" s="73">
        <v>5853</v>
      </c>
      <c r="C89" s="25" t="s">
        <v>80</v>
      </c>
      <c r="D89" s="24" t="s">
        <v>23</v>
      </c>
      <c r="E89" s="70" t="s">
        <v>81</v>
      </c>
      <c r="F89" s="149">
        <f>'CPUs AUXILIARES'!G347</f>
        <v>52.09</v>
      </c>
      <c r="G89" s="27">
        <f>ROUND(E89*F89,2)</f>
        <v>0.18</v>
      </c>
    </row>
    <row r="90" spans="1:7" ht="20.100000000000001" customHeight="1">
      <c r="A90" s="24" t="s">
        <v>36</v>
      </c>
      <c r="B90" s="73" t="s">
        <v>56</v>
      </c>
      <c r="C90" s="25" t="s">
        <v>51</v>
      </c>
      <c r="D90" s="24" t="s">
        <v>50</v>
      </c>
      <c r="E90" s="70" t="s">
        <v>82</v>
      </c>
      <c r="F90" s="149">
        <f>'CPUs AUXILIARES'!G194</f>
        <v>13.799999999999999</v>
      </c>
      <c r="G90" s="27">
        <f>ROUND(E90*F90,2)</f>
        <v>0.16</v>
      </c>
    </row>
    <row r="91" spans="1:7" ht="20.100000000000001" customHeight="1">
      <c r="D91" s="237" t="s">
        <v>38</v>
      </c>
      <c r="E91" s="238"/>
      <c r="F91" s="239"/>
      <c r="G91" s="28">
        <f>SUM(G88:G90)</f>
        <v>1.5699999999999998</v>
      </c>
    </row>
    <row r="92" spans="1:7" ht="20.100000000000001" customHeight="1">
      <c r="D92" s="237" t="str">
        <f>"BDI ( " &amp;TEXT($G$9,"0,00") &amp;" ) %:"</f>
        <v>BDI ( 28,82 ) %:</v>
      </c>
      <c r="E92" s="238"/>
      <c r="F92" s="239"/>
      <c r="G92" s="29">
        <f>ROUND(G91*($G$9/100),2)</f>
        <v>0.45</v>
      </c>
    </row>
    <row r="93" spans="1:7" ht="20.100000000000001" customHeight="1">
      <c r="D93" s="237" t="s">
        <v>39</v>
      </c>
      <c r="E93" s="238"/>
      <c r="F93" s="239"/>
      <c r="G93" s="144">
        <f>ROUND(SUM(G91:G92),2)</f>
        <v>2.02</v>
      </c>
    </row>
  </sheetData>
  <mergeCells count="37">
    <mergeCell ref="D37:F37"/>
    <mergeCell ref="D25:F25"/>
    <mergeCell ref="D26:F26"/>
    <mergeCell ref="D27:F27"/>
    <mergeCell ref="D35:F35"/>
    <mergeCell ref="D36:F36"/>
    <mergeCell ref="D48:F48"/>
    <mergeCell ref="D49:F49"/>
    <mergeCell ref="D50:F50"/>
    <mergeCell ref="D91:F91"/>
    <mergeCell ref="D83:F83"/>
    <mergeCell ref="D84:F84"/>
    <mergeCell ref="D85:F85"/>
    <mergeCell ref="D70:F70"/>
    <mergeCell ref="D51:F51"/>
    <mergeCell ref="D92:F92"/>
    <mergeCell ref="D93:F93"/>
    <mergeCell ref="E10:F10"/>
    <mergeCell ref="E11:G11"/>
    <mergeCell ref="D15:F15"/>
    <mergeCell ref="D16:F16"/>
    <mergeCell ref="D17:F17"/>
    <mergeCell ref="D61:F61"/>
    <mergeCell ref="D62:F62"/>
    <mergeCell ref="D63:F63"/>
    <mergeCell ref="D78:F78"/>
    <mergeCell ref="D79:F79"/>
    <mergeCell ref="D68:F68"/>
    <mergeCell ref="D69:F69"/>
    <mergeCell ref="D77:F77"/>
    <mergeCell ref="D47:F47"/>
    <mergeCell ref="E9:F9"/>
    <mergeCell ref="C1:G1"/>
    <mergeCell ref="C2:G2"/>
    <mergeCell ref="C3:G3"/>
    <mergeCell ref="A5:G5"/>
    <mergeCell ref="A7:G7"/>
  </mergeCells>
  <conditionalFormatting sqref="A13:G14">
    <cfRule type="expression" dxfId="2805" priority="1209" stopIfTrue="1">
      <formula>AND($A13&lt;&gt;"COMPOSICAO",$A13&lt;&gt;"INSUMO",$A13&lt;&gt;"")</formula>
    </cfRule>
    <cfRule type="expression" dxfId="2804" priority="1210" stopIfTrue="1">
      <formula>AND(OR($A13="COMPOSICAO",$A13="INSUMO",$A13&lt;&gt;""),$A13&lt;&gt;"")</formula>
    </cfRule>
  </conditionalFormatting>
  <conditionalFormatting sqref="F13:G13">
    <cfRule type="expression" dxfId="2803" priority="1207" stopIfTrue="1">
      <formula>AND($A13&lt;&gt;"COMPOSICAO",$A13&lt;&gt;"INSUMO",$A13&lt;&gt;"")</formula>
    </cfRule>
    <cfRule type="expression" dxfId="2802" priority="1208" stopIfTrue="1">
      <formula>AND(OR($A13="COMPOSICAO",$A13="INSUMO",$A13&lt;&gt;""),$A13&lt;&gt;"")</formula>
    </cfRule>
  </conditionalFormatting>
  <conditionalFormatting sqref="A13:G13">
    <cfRule type="expression" dxfId="2801" priority="1205" stopIfTrue="1">
      <formula>AND($A13&lt;&gt;"COMPOSICAO",$A13&lt;&gt;"INSUMO",$A13&lt;&gt;"")</formula>
    </cfRule>
    <cfRule type="expression" dxfId="2800" priority="1206" stopIfTrue="1">
      <formula>AND(OR($A13="COMPOSICAO",$A13="INSUMO",$A13&lt;&gt;""),$A13&lt;&gt;"")</formula>
    </cfRule>
  </conditionalFormatting>
  <conditionalFormatting sqref="E13:G13">
    <cfRule type="expression" dxfId="2799" priority="1203" stopIfTrue="1">
      <formula>AND($A13&lt;&gt;"COMPOSICAO",$A13&lt;&gt;"INSUMO",$A13&lt;&gt;"")</formula>
    </cfRule>
    <cfRule type="expression" dxfId="2798" priority="1204" stopIfTrue="1">
      <formula>AND(OR($A13="COMPOSICAO",$A13="INSUMO",$A13&lt;&gt;""),$A13&lt;&gt;"")</formula>
    </cfRule>
  </conditionalFormatting>
  <conditionalFormatting sqref="E13">
    <cfRule type="expression" dxfId="2797" priority="965" stopIfTrue="1">
      <formula>AND($A13&lt;&gt;"COMPOSICAO",$A13&lt;&gt;"INSUMO",$A13&lt;&gt;"")</formula>
    </cfRule>
    <cfRule type="expression" dxfId="2796" priority="966" stopIfTrue="1">
      <formula>AND(OR($A13="COMPOSICAO",$A13="INSUMO",$A13&lt;&gt;""),$A13&lt;&gt;"")</formula>
    </cfRule>
  </conditionalFormatting>
  <conditionalFormatting sqref="E13:G13">
    <cfRule type="expression" dxfId="2795" priority="963" stopIfTrue="1">
      <formula>AND($A13&lt;&gt;"COMPOSICAO",$A13&lt;&gt;"INSUMO",$A13&lt;&gt;"")</formula>
    </cfRule>
    <cfRule type="expression" dxfId="2794" priority="964" stopIfTrue="1">
      <formula>AND(OR($A13="COMPOSICAO",$A13="INSUMO",$A13&lt;&gt;""),$A13&lt;&gt;"")</formula>
    </cfRule>
  </conditionalFormatting>
  <conditionalFormatting sqref="F13:G13">
    <cfRule type="expression" dxfId="2793" priority="961" stopIfTrue="1">
      <formula>AND($A13&lt;&gt;"COMPOSICAO",$A13&lt;&gt;"INSUMO",$A13&lt;&gt;"")</formula>
    </cfRule>
    <cfRule type="expression" dxfId="2792" priority="962" stopIfTrue="1">
      <formula>AND(OR($A13="COMPOSICAO",$A13="INSUMO",$A13&lt;&gt;""),$A13&lt;&gt;"")</formula>
    </cfRule>
  </conditionalFormatting>
  <conditionalFormatting sqref="E13:G13">
    <cfRule type="expression" dxfId="2791" priority="959" stopIfTrue="1">
      <formula>AND($A13&lt;&gt;"COMPOSICAO",$A13&lt;&gt;"INSUMO",$A13&lt;&gt;"")</formula>
    </cfRule>
    <cfRule type="expression" dxfId="2790" priority="960" stopIfTrue="1">
      <formula>AND(OR($A13="COMPOSICAO",$A13="INSUMO",$A13&lt;&gt;""),$A13&lt;&gt;"")</formula>
    </cfRule>
  </conditionalFormatting>
  <conditionalFormatting sqref="E13:G13">
    <cfRule type="expression" dxfId="2789" priority="957" stopIfTrue="1">
      <formula>AND($A13&lt;&gt;"COMPOSICAO",$A13&lt;&gt;"INSUMO",$A13&lt;&gt;"")</formula>
    </cfRule>
    <cfRule type="expression" dxfId="2788" priority="958" stopIfTrue="1">
      <formula>AND(OR($A13="COMPOSICAO",$A13="INSUMO",$A13&lt;&gt;""),$A13&lt;&gt;"")</formula>
    </cfRule>
  </conditionalFormatting>
  <conditionalFormatting sqref="E13">
    <cfRule type="expression" dxfId="2787" priority="955" stopIfTrue="1">
      <formula>AND($A13&lt;&gt;"COMPOSICAO",$A13&lt;&gt;"INSUMO",$A13&lt;&gt;"")</formula>
    </cfRule>
    <cfRule type="expression" dxfId="2786" priority="956" stopIfTrue="1">
      <formula>AND(OR($A13="COMPOSICAO",$A13="INSUMO",$A13&lt;&gt;""),$A13&lt;&gt;"")</formula>
    </cfRule>
  </conditionalFormatting>
  <conditionalFormatting sqref="E13:G13">
    <cfRule type="expression" dxfId="2785" priority="953" stopIfTrue="1">
      <formula>AND($A13&lt;&gt;"COMPOSICAO",$A13&lt;&gt;"INSUMO",$A13&lt;&gt;"")</formula>
    </cfRule>
    <cfRule type="expression" dxfId="2784" priority="954" stopIfTrue="1">
      <formula>AND(OR($A13="COMPOSICAO",$A13="INSUMO",$A13&lt;&gt;""),$A13&lt;&gt;"")</formula>
    </cfRule>
  </conditionalFormatting>
  <conditionalFormatting sqref="E13">
    <cfRule type="expression" dxfId="2783" priority="951" stopIfTrue="1">
      <formula>AND($A13&lt;&gt;"COMPOSICAO",$A13&lt;&gt;"INSUMO",$A13&lt;&gt;"")</formula>
    </cfRule>
    <cfRule type="expression" dxfId="2782" priority="952" stopIfTrue="1">
      <formula>AND(OR($A13="COMPOSICAO",$A13="INSUMO",$A13&lt;&gt;""),$A13&lt;&gt;"")</formula>
    </cfRule>
  </conditionalFormatting>
  <conditionalFormatting sqref="F13:G13">
    <cfRule type="expression" dxfId="2781" priority="949" stopIfTrue="1">
      <formula>AND($A13&lt;&gt;"COMPOSICAO",$A13&lt;&gt;"INSUMO",$A13&lt;&gt;"")</formula>
    </cfRule>
    <cfRule type="expression" dxfId="2780" priority="950" stopIfTrue="1">
      <formula>AND(OR($A13="COMPOSICAO",$A13="INSUMO",$A13&lt;&gt;""),$A13&lt;&gt;"")</formula>
    </cfRule>
  </conditionalFormatting>
  <conditionalFormatting sqref="E13:G13">
    <cfRule type="expression" dxfId="2779" priority="947" stopIfTrue="1">
      <formula>AND($A13&lt;&gt;"COMPOSICAO",$A13&lt;&gt;"INSUMO",$A13&lt;&gt;"")</formula>
    </cfRule>
    <cfRule type="expression" dxfId="2778" priority="948" stopIfTrue="1">
      <formula>AND(OR($A13="COMPOSICAO",$A13="INSUMO",$A13&lt;&gt;""),$A13&lt;&gt;"")</formula>
    </cfRule>
  </conditionalFormatting>
  <conditionalFormatting sqref="E13:G13">
    <cfRule type="expression" dxfId="2777" priority="945" stopIfTrue="1">
      <formula>AND($A13&lt;&gt;"COMPOSICAO",$A13&lt;&gt;"INSUMO",$A13&lt;&gt;"")</formula>
    </cfRule>
    <cfRule type="expression" dxfId="2776" priority="946" stopIfTrue="1">
      <formula>AND(OR($A13="COMPOSICAO",$A13="INSUMO",$A13&lt;&gt;""),$A13&lt;&gt;"")</formula>
    </cfRule>
  </conditionalFormatting>
  <conditionalFormatting sqref="F14:G14">
    <cfRule type="expression" dxfId="2775" priority="943" stopIfTrue="1">
      <formula>AND($A14&lt;&gt;"COMPOSICAO",$A14&lt;&gt;"INSUMO",$A14&lt;&gt;"")</formula>
    </cfRule>
    <cfRule type="expression" dxfId="2774" priority="944" stopIfTrue="1">
      <formula>AND(OR($A14="COMPOSICAO",$A14="INSUMO",$A14&lt;&gt;""),$A14&lt;&gt;"")</formula>
    </cfRule>
  </conditionalFormatting>
  <conditionalFormatting sqref="G14">
    <cfRule type="expression" dxfId="2773" priority="941" stopIfTrue="1">
      <formula>AND($A14&lt;&gt;"COMPOSICAO",$A14&lt;&gt;"INSUMO",$A14&lt;&gt;"")</formula>
    </cfRule>
    <cfRule type="expression" dxfId="2772" priority="942" stopIfTrue="1">
      <formula>AND(OR($A14="COMPOSICAO",$A14="INSUMO",$A14&lt;&gt;""),$A14&lt;&gt;"")</formula>
    </cfRule>
  </conditionalFormatting>
  <conditionalFormatting sqref="A13:E14">
    <cfRule type="expression" dxfId="2771" priority="553" stopIfTrue="1">
      <formula>AND($A13&lt;&gt;"COMPOSICAO",$A13&lt;&gt;"INSUMO",$A13&lt;&gt;"")</formula>
    </cfRule>
    <cfRule type="expression" dxfId="2770" priority="554" stopIfTrue="1">
      <formula>AND(OR($A13="COMPOSICAO",$A13="INSUMO",$A13&lt;&gt;""),$A13&lt;&gt;"")</formula>
    </cfRule>
  </conditionalFormatting>
  <conditionalFormatting sqref="E13:G13">
    <cfRule type="expression" dxfId="2769" priority="535" stopIfTrue="1">
      <formula>AND($A13&lt;&gt;"COMPOSICAO",$A13&lt;&gt;"INSUMO",$A13&lt;&gt;"")</formula>
    </cfRule>
    <cfRule type="expression" dxfId="2768" priority="536" stopIfTrue="1">
      <formula>AND(OR($A13="COMPOSICAO",$A13="INSUMO",$A13&lt;&gt;""),$A13&lt;&gt;"")</formula>
    </cfRule>
  </conditionalFormatting>
  <conditionalFormatting sqref="A40:G46">
    <cfRule type="expression" dxfId="2767" priority="361" stopIfTrue="1">
      <formula>AND($A40&lt;&gt;"COMPOSICAO",$A40&lt;&gt;"INSUMO",$A40&lt;&gt;"")</formula>
    </cfRule>
    <cfRule type="expression" dxfId="2766" priority="362" stopIfTrue="1">
      <formula>AND(OR($A40="COMPOSICAO",$A40="INSUMO",$A40&lt;&gt;""),$A40&lt;&gt;"")</formula>
    </cfRule>
  </conditionalFormatting>
  <conditionalFormatting sqref="A41">
    <cfRule type="expression" dxfId="2765" priority="359" stopIfTrue="1">
      <formula>AND($A41&lt;&gt;"COMPOSICAO",$A41&lt;&gt;"INSUMO",$A41&lt;&gt;"")</formula>
    </cfRule>
    <cfRule type="expression" dxfId="2764" priority="360" stopIfTrue="1">
      <formula>AND(OR($A41="COMPOSICAO",$A41="INSUMO",$A41&lt;&gt;""),$A41&lt;&gt;"")</formula>
    </cfRule>
  </conditionalFormatting>
  <conditionalFormatting sqref="A42">
    <cfRule type="expression" dxfId="2763" priority="357" stopIfTrue="1">
      <formula>AND($A42&lt;&gt;"COMPOSICAO",$A42&lt;&gt;"INSUMO",$A42&lt;&gt;"")</formula>
    </cfRule>
    <cfRule type="expression" dxfId="2762" priority="358" stopIfTrue="1">
      <formula>AND(OR($A42="COMPOSICAO",$A42="INSUMO",$A42&lt;&gt;""),$A42&lt;&gt;"")</formula>
    </cfRule>
  </conditionalFormatting>
  <conditionalFormatting sqref="A45">
    <cfRule type="expression" dxfId="2761" priority="355" stopIfTrue="1">
      <formula>AND($A45&lt;&gt;"COMPOSICAO",$A45&lt;&gt;"INSUMO",$A45&lt;&gt;"")</formula>
    </cfRule>
    <cfRule type="expression" dxfId="2760" priority="356" stopIfTrue="1">
      <formula>AND(OR($A45="COMPOSICAO",$A45="INSUMO",$A45&lt;&gt;""),$A45&lt;&gt;"")</formula>
    </cfRule>
  </conditionalFormatting>
  <conditionalFormatting sqref="A46">
    <cfRule type="expression" dxfId="2759" priority="353" stopIfTrue="1">
      <formula>AND($A46&lt;&gt;"COMPOSICAO",$A46&lt;&gt;"INSUMO",$A46&lt;&gt;"")</formula>
    </cfRule>
    <cfRule type="expression" dxfId="2758" priority="354" stopIfTrue="1">
      <formula>AND(OR($A46="COMPOSICAO",$A46="INSUMO",$A46&lt;&gt;""),$A46&lt;&gt;"")</formula>
    </cfRule>
  </conditionalFormatting>
  <conditionalFormatting sqref="A43">
    <cfRule type="expression" dxfId="2757" priority="351" stopIfTrue="1">
      <formula>AND($A43&lt;&gt;"COMPOSICAO",$A43&lt;&gt;"INSUMO",$A43&lt;&gt;"")</formula>
    </cfRule>
    <cfRule type="expression" dxfId="2756" priority="352" stopIfTrue="1">
      <formula>AND(OR($A43="COMPOSICAO",$A43="INSUMO",$A43&lt;&gt;""),$A43&lt;&gt;"")</formula>
    </cfRule>
  </conditionalFormatting>
  <conditionalFormatting sqref="A44">
    <cfRule type="expression" dxfId="2755" priority="349" stopIfTrue="1">
      <formula>AND($A44&lt;&gt;"COMPOSICAO",$A44&lt;&gt;"INSUMO",$A44&lt;&gt;"")</formula>
    </cfRule>
    <cfRule type="expression" dxfId="2754" priority="350" stopIfTrue="1">
      <formula>AND(OR($A44="COMPOSICAO",$A44="INSUMO",$A44&lt;&gt;""),$A44&lt;&gt;"")</formula>
    </cfRule>
  </conditionalFormatting>
  <conditionalFormatting sqref="F41:F44">
    <cfRule type="expression" dxfId="2753" priority="347" stopIfTrue="1">
      <formula>AND($A41&lt;&gt;"COMPOSICAO",$A41&lt;&gt;"INSUMO",$A41&lt;&gt;"")</formula>
    </cfRule>
    <cfRule type="expression" dxfId="2752" priority="348" stopIfTrue="1">
      <formula>AND(OR($A41="COMPOSICAO",$A41="INSUMO",$A41&lt;&gt;""),$A41&lt;&gt;"")</formula>
    </cfRule>
  </conditionalFormatting>
  <conditionalFormatting sqref="F41:F44">
    <cfRule type="expression" dxfId="2751" priority="345" stopIfTrue="1">
      <formula>AND($A41&lt;&gt;"COMPOSICAO",$A41&lt;&gt;"INSUMO",$A41&lt;&gt;"")</formula>
    </cfRule>
    <cfRule type="expression" dxfId="2750" priority="346" stopIfTrue="1">
      <formula>AND(OR($A41="COMPOSICAO",$A41="INSUMO",$A41&lt;&gt;""),$A41&lt;&gt;"")</formula>
    </cfRule>
  </conditionalFormatting>
  <conditionalFormatting sqref="F41:F44">
    <cfRule type="expression" dxfId="2749" priority="343" stopIfTrue="1">
      <formula>AND($A41&lt;&gt;"COMPOSICAO",$A41&lt;&gt;"INSUMO",$A41&lt;&gt;"")</formula>
    </cfRule>
    <cfRule type="expression" dxfId="2748" priority="344" stopIfTrue="1">
      <formula>AND(OR($A41="COMPOSICAO",$A41="INSUMO",$A41&lt;&gt;""),$A41&lt;&gt;"")</formula>
    </cfRule>
  </conditionalFormatting>
  <conditionalFormatting sqref="F41:F44">
    <cfRule type="expression" dxfId="2747" priority="341" stopIfTrue="1">
      <formula>AND($A41&lt;&gt;"COMPOSICAO",$A41&lt;&gt;"INSUMO",$A41&lt;&gt;"")</formula>
    </cfRule>
    <cfRule type="expression" dxfId="2746" priority="342" stopIfTrue="1">
      <formula>AND(OR($A41="COMPOSICAO",$A41="INSUMO",$A41&lt;&gt;""),$A41&lt;&gt;"")</formula>
    </cfRule>
  </conditionalFormatting>
  <conditionalFormatting sqref="F41:F44">
    <cfRule type="expression" dxfId="2745" priority="339" stopIfTrue="1">
      <formula>AND($A41&lt;&gt;"COMPOSICAO",$A41&lt;&gt;"INSUMO",$A41&lt;&gt;"")</formula>
    </cfRule>
    <cfRule type="expression" dxfId="2744" priority="340" stopIfTrue="1">
      <formula>AND(OR($A41="COMPOSICAO",$A41="INSUMO",$A41&lt;&gt;""),$A41&lt;&gt;"")</formula>
    </cfRule>
  </conditionalFormatting>
  <conditionalFormatting sqref="F41:F44">
    <cfRule type="expression" dxfId="2743" priority="337" stopIfTrue="1">
      <formula>AND($A41&lt;&gt;"COMPOSICAO",$A41&lt;&gt;"INSUMO",$A41&lt;&gt;"")</formula>
    </cfRule>
    <cfRule type="expression" dxfId="2742" priority="338" stopIfTrue="1">
      <formula>AND(OR($A41="COMPOSICAO",$A41="INSUMO",$A41&lt;&gt;""),$A41&lt;&gt;"")</formula>
    </cfRule>
  </conditionalFormatting>
  <conditionalFormatting sqref="F41:F44">
    <cfRule type="expression" dxfId="2741" priority="335" stopIfTrue="1">
      <formula>AND($A41&lt;&gt;"COMPOSICAO",$A41&lt;&gt;"INSUMO",$A41&lt;&gt;"")</formula>
    </cfRule>
    <cfRule type="expression" dxfId="2740" priority="336" stopIfTrue="1">
      <formula>AND(OR($A41="COMPOSICAO",$A41="INSUMO",$A41&lt;&gt;""),$A41&lt;&gt;"")</formula>
    </cfRule>
  </conditionalFormatting>
  <conditionalFormatting sqref="F41:F44">
    <cfRule type="expression" dxfId="2739" priority="333" stopIfTrue="1">
      <formula>AND($A41&lt;&gt;"COMPOSICAO",$A41&lt;&gt;"INSUMO",$A41&lt;&gt;"")</formula>
    </cfRule>
    <cfRule type="expression" dxfId="2738" priority="334" stopIfTrue="1">
      <formula>AND(OR($A41="COMPOSICAO",$A41="INSUMO",$A41&lt;&gt;""),$A41&lt;&gt;"")</formula>
    </cfRule>
  </conditionalFormatting>
  <conditionalFormatting sqref="F41:F44">
    <cfRule type="expression" dxfId="2737" priority="331" stopIfTrue="1">
      <formula>AND($A41&lt;&gt;"COMPOSICAO",$A41&lt;&gt;"INSUMO",$A41&lt;&gt;"")</formula>
    </cfRule>
    <cfRule type="expression" dxfId="2736" priority="332" stopIfTrue="1">
      <formula>AND(OR($A41="COMPOSICAO",$A41="INSUMO",$A41&lt;&gt;""),$A41&lt;&gt;"")</formula>
    </cfRule>
  </conditionalFormatting>
  <conditionalFormatting sqref="A87:G90">
    <cfRule type="expression" dxfId="2735" priority="329" stopIfTrue="1">
      <formula>AND($A87&lt;&gt;"COMPOSICAO",$A87&lt;&gt;"INSUMO",$A87&lt;&gt;"")</formula>
    </cfRule>
    <cfRule type="expression" dxfId="2734" priority="330" stopIfTrue="1">
      <formula>AND(OR($A87="COMPOSICAO",$A87="INSUMO",$A87&lt;&gt;""),$A87&lt;&gt;"")</formula>
    </cfRule>
  </conditionalFormatting>
  <conditionalFormatting sqref="F87:G87">
    <cfRule type="expression" dxfId="2733" priority="327" stopIfTrue="1">
      <formula>AND($A87&lt;&gt;"COMPOSICAO",$A87&lt;&gt;"INSUMO",$A87&lt;&gt;"")</formula>
    </cfRule>
    <cfRule type="expression" dxfId="2732" priority="328" stopIfTrue="1">
      <formula>AND(OR($A87="COMPOSICAO",$A87="INSUMO",$A87&lt;&gt;""),$A87&lt;&gt;"")</formula>
    </cfRule>
  </conditionalFormatting>
  <conditionalFormatting sqref="A87:G87">
    <cfRule type="expression" dxfId="2731" priority="325" stopIfTrue="1">
      <formula>AND($A87&lt;&gt;"COMPOSICAO",$A87&lt;&gt;"INSUMO",$A87&lt;&gt;"")</formula>
    </cfRule>
    <cfRule type="expression" dxfId="2730" priority="326" stopIfTrue="1">
      <formula>AND(OR($A87="COMPOSICAO",$A87="INSUMO",$A87&lt;&gt;""),$A87&lt;&gt;"")</formula>
    </cfRule>
  </conditionalFormatting>
  <conditionalFormatting sqref="E87:G87">
    <cfRule type="expression" dxfId="2729" priority="323" stopIfTrue="1">
      <formula>AND($A87&lt;&gt;"COMPOSICAO",$A87&lt;&gt;"INSUMO",$A87&lt;&gt;"")</formula>
    </cfRule>
    <cfRule type="expression" dxfId="2728" priority="324" stopIfTrue="1">
      <formula>AND(OR($A87="COMPOSICAO",$A87="INSUMO",$A87&lt;&gt;""),$A87&lt;&gt;"")</formula>
    </cfRule>
  </conditionalFormatting>
  <conditionalFormatting sqref="A87:E90">
    <cfRule type="expression" dxfId="2727" priority="321" stopIfTrue="1">
      <formula>AND($A87&lt;&gt;"COMPOSICAO",$A87&lt;&gt;"INSUMO",$A87&lt;&gt;"")</formula>
    </cfRule>
    <cfRule type="expression" dxfId="2726" priority="322" stopIfTrue="1">
      <formula>AND(OR($A87="COMPOSICAO",$A87="INSUMO",$A87&lt;&gt;""),$A87&lt;&gt;"")</formula>
    </cfRule>
  </conditionalFormatting>
  <conditionalFormatting sqref="E87">
    <cfRule type="expression" dxfId="2725" priority="319" stopIfTrue="1">
      <formula>AND($A87&lt;&gt;"COMPOSICAO",$A87&lt;&gt;"INSUMO",$A87&lt;&gt;"")</formula>
    </cfRule>
    <cfRule type="expression" dxfId="2724" priority="320" stopIfTrue="1">
      <formula>AND(OR($A87="COMPOSICAO",$A87="INSUMO",$A87&lt;&gt;""),$A87&lt;&gt;"")</formula>
    </cfRule>
  </conditionalFormatting>
  <conditionalFormatting sqref="E87:G87">
    <cfRule type="expression" dxfId="2723" priority="317" stopIfTrue="1">
      <formula>AND($A87&lt;&gt;"COMPOSICAO",$A87&lt;&gt;"INSUMO",$A87&lt;&gt;"")</formula>
    </cfRule>
    <cfRule type="expression" dxfId="2722" priority="318" stopIfTrue="1">
      <formula>AND(OR($A87="COMPOSICAO",$A87="INSUMO",$A87&lt;&gt;""),$A87&lt;&gt;"")</formula>
    </cfRule>
  </conditionalFormatting>
  <conditionalFormatting sqref="F87:G87">
    <cfRule type="expression" dxfId="2721" priority="315" stopIfTrue="1">
      <formula>AND($A87&lt;&gt;"COMPOSICAO",$A87&lt;&gt;"INSUMO",$A87&lt;&gt;"")</formula>
    </cfRule>
    <cfRule type="expression" dxfId="2720" priority="316" stopIfTrue="1">
      <formula>AND(OR($A87="COMPOSICAO",$A87="INSUMO",$A87&lt;&gt;""),$A87&lt;&gt;"")</formula>
    </cfRule>
  </conditionalFormatting>
  <conditionalFormatting sqref="E87:G87">
    <cfRule type="expression" dxfId="2719" priority="313" stopIfTrue="1">
      <formula>AND($A87&lt;&gt;"COMPOSICAO",$A87&lt;&gt;"INSUMO",$A87&lt;&gt;"")</formula>
    </cfRule>
    <cfRule type="expression" dxfId="2718" priority="314" stopIfTrue="1">
      <formula>AND(OR($A87="COMPOSICAO",$A87="INSUMO",$A87&lt;&gt;""),$A87&lt;&gt;"")</formula>
    </cfRule>
  </conditionalFormatting>
  <conditionalFormatting sqref="E87:G87">
    <cfRule type="expression" dxfId="2717" priority="311" stopIfTrue="1">
      <formula>AND($A87&lt;&gt;"COMPOSICAO",$A87&lt;&gt;"INSUMO",$A87&lt;&gt;"")</formula>
    </cfRule>
    <cfRule type="expression" dxfId="2716" priority="312" stopIfTrue="1">
      <formula>AND(OR($A87="COMPOSICAO",$A87="INSUMO",$A87&lt;&gt;""),$A87&lt;&gt;"")</formula>
    </cfRule>
  </conditionalFormatting>
  <conditionalFormatting sqref="E87">
    <cfRule type="expression" dxfId="2715" priority="309" stopIfTrue="1">
      <formula>AND($A87&lt;&gt;"COMPOSICAO",$A87&lt;&gt;"INSUMO",$A87&lt;&gt;"")</formula>
    </cfRule>
    <cfRule type="expression" dxfId="2714" priority="310" stopIfTrue="1">
      <formula>AND(OR($A87="COMPOSICAO",$A87="INSUMO",$A87&lt;&gt;""),$A87&lt;&gt;"")</formula>
    </cfRule>
  </conditionalFormatting>
  <conditionalFormatting sqref="E87:G87">
    <cfRule type="expression" dxfId="2713" priority="307" stopIfTrue="1">
      <formula>AND($A87&lt;&gt;"COMPOSICAO",$A87&lt;&gt;"INSUMO",$A87&lt;&gt;"")</formula>
    </cfRule>
    <cfRule type="expression" dxfId="2712" priority="308" stopIfTrue="1">
      <formula>AND(OR($A87="COMPOSICAO",$A87="INSUMO",$A87&lt;&gt;""),$A87&lt;&gt;"")</formula>
    </cfRule>
  </conditionalFormatting>
  <conditionalFormatting sqref="E87">
    <cfRule type="expression" dxfId="2711" priority="305" stopIfTrue="1">
      <formula>AND($A87&lt;&gt;"COMPOSICAO",$A87&lt;&gt;"INSUMO",$A87&lt;&gt;"")</formula>
    </cfRule>
    <cfRule type="expression" dxfId="2710" priority="306" stopIfTrue="1">
      <formula>AND(OR($A87="COMPOSICAO",$A87="INSUMO",$A87&lt;&gt;""),$A87&lt;&gt;"")</formula>
    </cfRule>
  </conditionalFormatting>
  <conditionalFormatting sqref="F87:G87">
    <cfRule type="expression" dxfId="2709" priority="303" stopIfTrue="1">
      <formula>AND($A87&lt;&gt;"COMPOSICAO",$A87&lt;&gt;"INSUMO",$A87&lt;&gt;"")</formula>
    </cfRule>
    <cfRule type="expression" dxfId="2708" priority="304" stopIfTrue="1">
      <formula>AND(OR($A87="COMPOSICAO",$A87="INSUMO",$A87&lt;&gt;""),$A87&lt;&gt;"")</formula>
    </cfRule>
  </conditionalFormatting>
  <conditionalFormatting sqref="E87:G87">
    <cfRule type="expression" dxfId="2707" priority="301" stopIfTrue="1">
      <formula>AND($A87&lt;&gt;"COMPOSICAO",$A87&lt;&gt;"INSUMO",$A87&lt;&gt;"")</formula>
    </cfRule>
    <cfRule type="expression" dxfId="2706" priority="302" stopIfTrue="1">
      <formula>AND(OR($A87="COMPOSICAO",$A87="INSUMO",$A87&lt;&gt;""),$A87&lt;&gt;"")</formula>
    </cfRule>
  </conditionalFormatting>
  <conditionalFormatting sqref="E87:G87">
    <cfRule type="expression" dxfId="2705" priority="299" stopIfTrue="1">
      <formula>AND($A87&lt;&gt;"COMPOSICAO",$A87&lt;&gt;"INSUMO",$A87&lt;&gt;"")</formula>
    </cfRule>
    <cfRule type="expression" dxfId="2704" priority="300" stopIfTrue="1">
      <formula>AND(OR($A87="COMPOSICAO",$A87="INSUMO",$A87&lt;&gt;""),$A87&lt;&gt;"")</formula>
    </cfRule>
  </conditionalFormatting>
  <conditionalFormatting sqref="F88:G88">
    <cfRule type="expression" dxfId="2703" priority="297" stopIfTrue="1">
      <formula>AND($A88&lt;&gt;"COMPOSICAO",$A88&lt;&gt;"INSUMO",$A88&lt;&gt;"")</formula>
    </cfRule>
    <cfRule type="expression" dxfId="2702" priority="298" stopIfTrue="1">
      <formula>AND(OR($A88="COMPOSICAO",$A88="INSUMO",$A88&lt;&gt;""),$A88&lt;&gt;"")</formula>
    </cfRule>
  </conditionalFormatting>
  <conditionalFormatting sqref="G88">
    <cfRule type="expression" dxfId="2701" priority="295" stopIfTrue="1">
      <formula>AND($A88&lt;&gt;"COMPOSICAO",$A88&lt;&gt;"INSUMO",$A88&lt;&gt;"")</formula>
    </cfRule>
    <cfRule type="expression" dxfId="2700" priority="296" stopIfTrue="1">
      <formula>AND(OR($A88="COMPOSICAO",$A88="INSUMO",$A88&lt;&gt;""),$A88&lt;&gt;"")</formula>
    </cfRule>
  </conditionalFormatting>
  <conditionalFormatting sqref="F89:G89">
    <cfRule type="expression" dxfId="2699" priority="293" stopIfTrue="1">
      <formula>AND($A89&lt;&gt;"COMPOSICAO",$A89&lt;&gt;"INSUMO",$A89&lt;&gt;"")</formula>
    </cfRule>
    <cfRule type="expression" dxfId="2698" priority="294" stopIfTrue="1">
      <formula>AND(OR($A89="COMPOSICAO",$A89="INSUMO",$A89&lt;&gt;""),$A89&lt;&gt;"")</formula>
    </cfRule>
  </conditionalFormatting>
  <conditionalFormatting sqref="G89">
    <cfRule type="expression" dxfId="2697" priority="291" stopIfTrue="1">
      <formula>AND($A89&lt;&gt;"COMPOSICAO",$A89&lt;&gt;"INSUMO",$A89&lt;&gt;"")</formula>
    </cfRule>
    <cfRule type="expression" dxfId="2696" priority="292" stopIfTrue="1">
      <formula>AND(OR($A89="COMPOSICAO",$A89="INSUMO",$A89&lt;&gt;""),$A89&lt;&gt;"")</formula>
    </cfRule>
  </conditionalFormatting>
  <conditionalFormatting sqref="F88:F90">
    <cfRule type="expression" dxfId="2695" priority="289" stopIfTrue="1">
      <formula>AND($A88&lt;&gt;"COMPOSICAO",$A88&lt;&gt;"INSUMO",$A88&lt;&gt;"")</formula>
    </cfRule>
    <cfRule type="expression" dxfId="2694" priority="290" stopIfTrue="1">
      <formula>AND(OR($A88="COMPOSICAO",$A88="INSUMO",$A88&lt;&gt;""),$A88&lt;&gt;"")</formula>
    </cfRule>
  </conditionalFormatting>
  <conditionalFormatting sqref="F88:F90">
    <cfRule type="expression" dxfId="2693" priority="287" stopIfTrue="1">
      <formula>AND($A88&lt;&gt;"COMPOSICAO",$A88&lt;&gt;"INSUMO",$A88&lt;&gt;"")</formula>
    </cfRule>
    <cfRule type="expression" dxfId="2692" priority="288" stopIfTrue="1">
      <formula>AND(OR($A88="COMPOSICAO",$A88="INSUMO",$A88&lt;&gt;""),$A88&lt;&gt;"")</formula>
    </cfRule>
  </conditionalFormatting>
  <conditionalFormatting sqref="F88:F90">
    <cfRule type="expression" dxfId="2691" priority="285" stopIfTrue="1">
      <formula>AND($A88&lt;&gt;"COMPOSICAO",$A88&lt;&gt;"INSUMO",$A88&lt;&gt;"")</formula>
    </cfRule>
    <cfRule type="expression" dxfId="2690" priority="286" stopIfTrue="1">
      <formula>AND(OR($A88="COMPOSICAO",$A88="INSUMO",$A88&lt;&gt;""),$A88&lt;&gt;"")</formula>
    </cfRule>
  </conditionalFormatting>
  <conditionalFormatting sqref="G90">
    <cfRule type="expression" dxfId="2689" priority="283" stopIfTrue="1">
      <formula>AND($A90&lt;&gt;"COMPOSICAO",$A90&lt;&gt;"INSUMO",$A90&lt;&gt;"")</formula>
    </cfRule>
    <cfRule type="expression" dxfId="2688" priority="284" stopIfTrue="1">
      <formula>AND(OR($A90="COMPOSICAO",$A90="INSUMO",$A90&lt;&gt;""),$A90&lt;&gt;"")</formula>
    </cfRule>
  </conditionalFormatting>
  <conditionalFormatting sqref="G90">
    <cfRule type="expression" dxfId="2687" priority="281" stopIfTrue="1">
      <formula>AND($A90&lt;&gt;"COMPOSICAO",$A90&lt;&gt;"INSUMO",$A90&lt;&gt;"")</formula>
    </cfRule>
    <cfRule type="expression" dxfId="2686" priority="282" stopIfTrue="1">
      <formula>AND(OR($A90="COMPOSICAO",$A90="INSUMO",$A90&lt;&gt;""),$A90&lt;&gt;"")</formula>
    </cfRule>
  </conditionalFormatting>
  <conditionalFormatting sqref="A53:G60">
    <cfRule type="expression" dxfId="2685" priority="279" stopIfTrue="1">
      <formula>AND($A53&lt;&gt;"COMPOSICAO",$A53&lt;&gt;"INSUMO",$A53&lt;&gt;"")</formula>
    </cfRule>
    <cfRule type="expression" dxfId="2684" priority="280" stopIfTrue="1">
      <formula>AND(OR($A53="COMPOSICAO",$A53="INSUMO",$A53&lt;&gt;""),$A53&lt;&gt;"")</formula>
    </cfRule>
  </conditionalFormatting>
  <conditionalFormatting sqref="G54:G60">
    <cfRule type="expression" dxfId="2683" priority="277" stopIfTrue="1">
      <formula>AND($A54&lt;&gt;"COMPOSICAO",$A54&lt;&gt;"INSUMO",$A54&lt;&gt;"")</formula>
    </cfRule>
    <cfRule type="expression" dxfId="2682" priority="278" stopIfTrue="1">
      <formula>AND(OR($A54="COMPOSICAO",$A54="INSUMO",$A54&lt;&gt;""),$A54&lt;&gt;"")</formula>
    </cfRule>
  </conditionalFormatting>
  <conditionalFormatting sqref="F58:F60">
    <cfRule type="expression" dxfId="2681" priority="275" stopIfTrue="1">
      <formula>AND($A58&lt;&gt;"COMPOSICAO",$A58&lt;&gt;"INSUMO",$A58&lt;&gt;"")</formula>
    </cfRule>
    <cfRule type="expression" dxfId="2680" priority="276" stopIfTrue="1">
      <formula>AND(OR($A58="COMPOSICAO",$A58="INSUMO",$A58&lt;&gt;""),$A58&lt;&gt;"")</formula>
    </cfRule>
  </conditionalFormatting>
  <conditionalFormatting sqref="F58:F60">
    <cfRule type="expression" dxfId="2679" priority="273" stopIfTrue="1">
      <formula>AND($A58&lt;&gt;"COMPOSICAO",$A58&lt;&gt;"INSUMO",$A58&lt;&gt;"")</formula>
    </cfRule>
    <cfRule type="expression" dxfId="2678" priority="274" stopIfTrue="1">
      <formula>AND(OR($A58="COMPOSICAO",$A58="INSUMO",$A58&lt;&gt;""),$A58&lt;&gt;"")</formula>
    </cfRule>
  </conditionalFormatting>
  <conditionalFormatting sqref="A65:E67">
    <cfRule type="expression" dxfId="2677" priority="271" stopIfTrue="1">
      <formula>AND($A65&lt;&gt;"COMPOSICAO",$A65&lt;&gt;"INSUMO",$A65&lt;&gt;"")</formula>
    </cfRule>
    <cfRule type="expression" dxfId="2676" priority="272" stopIfTrue="1">
      <formula>AND(OR($A65="COMPOSICAO",$A65="INSUMO",$A65&lt;&gt;""),$A65&lt;&gt;"")</formula>
    </cfRule>
  </conditionalFormatting>
  <conditionalFormatting sqref="E65:G65">
    <cfRule type="expression" dxfId="2675" priority="269" stopIfTrue="1">
      <formula>AND($A65&lt;&gt;"COMPOSICAO",$A65&lt;&gt;"INSUMO",$A65&lt;&gt;"")</formula>
    </cfRule>
    <cfRule type="expression" dxfId="2674" priority="270" stopIfTrue="1">
      <formula>AND(OR($A65="COMPOSICAO",$A65="INSUMO",$A65&lt;&gt;""),$A65&lt;&gt;"")</formula>
    </cfRule>
  </conditionalFormatting>
  <conditionalFormatting sqref="E65">
    <cfRule type="expression" dxfId="2673" priority="267" stopIfTrue="1">
      <formula>AND($A65&lt;&gt;"COMPOSICAO",$A65&lt;&gt;"INSUMO",$A65&lt;&gt;"")</formula>
    </cfRule>
    <cfRule type="expression" dxfId="2672" priority="268" stopIfTrue="1">
      <formula>AND(OR($A65="COMPOSICAO",$A65="INSUMO",$A65&lt;&gt;""),$A65&lt;&gt;"")</formula>
    </cfRule>
  </conditionalFormatting>
  <conditionalFormatting sqref="F65:G65">
    <cfRule type="expression" dxfId="2671" priority="265" stopIfTrue="1">
      <formula>AND($A65&lt;&gt;"COMPOSICAO",$A65&lt;&gt;"INSUMO",$A65&lt;&gt;"")</formula>
    </cfRule>
    <cfRule type="expression" dxfId="2670" priority="266" stopIfTrue="1">
      <formula>AND(OR($A65="COMPOSICAO",$A65="INSUMO",$A65&lt;&gt;""),$A65&lt;&gt;"")</formula>
    </cfRule>
  </conditionalFormatting>
  <conditionalFormatting sqref="E65:G65">
    <cfRule type="expression" dxfId="2669" priority="263" stopIfTrue="1">
      <formula>AND($A65&lt;&gt;"COMPOSICAO",$A65&lt;&gt;"INSUMO",$A65&lt;&gt;"")</formula>
    </cfRule>
    <cfRule type="expression" dxfId="2668" priority="264" stopIfTrue="1">
      <formula>AND(OR($A65="COMPOSICAO",$A65="INSUMO",$A65&lt;&gt;""),$A65&lt;&gt;"")</formula>
    </cfRule>
  </conditionalFormatting>
  <conditionalFormatting sqref="E65:G65">
    <cfRule type="expression" dxfId="2667" priority="261" stopIfTrue="1">
      <formula>AND($A65&lt;&gt;"COMPOSICAO",$A65&lt;&gt;"INSUMO",$A65&lt;&gt;"")</formula>
    </cfRule>
    <cfRule type="expression" dxfId="2666" priority="262" stopIfTrue="1">
      <formula>AND(OR($A65="COMPOSICAO",$A65="INSUMO",$A65&lt;&gt;""),$A65&lt;&gt;"")</formula>
    </cfRule>
  </conditionalFormatting>
  <conditionalFormatting sqref="F66:G66">
    <cfRule type="expression" dxfId="2665" priority="259" stopIfTrue="1">
      <formula>AND($A66&lt;&gt;"COMPOSICAO",$A66&lt;&gt;"INSUMO",$A66&lt;&gt;"")</formula>
    </cfRule>
    <cfRule type="expression" dxfId="2664" priority="260" stopIfTrue="1">
      <formula>AND(OR($A66="COMPOSICAO",$A66="INSUMO",$A66&lt;&gt;""),$A66&lt;&gt;"")</formula>
    </cfRule>
  </conditionalFormatting>
  <conditionalFormatting sqref="F66:G66">
    <cfRule type="expression" dxfId="2663" priority="257" stopIfTrue="1">
      <formula>AND($A66&lt;&gt;"COMPOSICAO",$A66&lt;&gt;"INSUMO",$A66&lt;&gt;"")</formula>
    </cfRule>
    <cfRule type="expression" dxfId="2662" priority="258" stopIfTrue="1">
      <formula>AND(OR($A66="COMPOSICAO",$A66="INSUMO",$A66&lt;&gt;""),$A66&lt;&gt;"")</formula>
    </cfRule>
  </conditionalFormatting>
  <conditionalFormatting sqref="G66">
    <cfRule type="expression" dxfId="2661" priority="255" stopIfTrue="1">
      <formula>AND($A66&lt;&gt;"COMPOSICAO",$A66&lt;&gt;"INSUMO",$A66&lt;&gt;"")</formula>
    </cfRule>
    <cfRule type="expression" dxfId="2660" priority="256" stopIfTrue="1">
      <formula>AND(OR($A66="COMPOSICAO",$A66="INSUMO",$A66&lt;&gt;""),$A66&lt;&gt;"")</formula>
    </cfRule>
  </conditionalFormatting>
  <conditionalFormatting sqref="F67:G67">
    <cfRule type="expression" dxfId="2659" priority="253" stopIfTrue="1">
      <formula>AND($A67&lt;&gt;"COMPOSICAO",$A67&lt;&gt;"INSUMO",$A67&lt;&gt;"")</formula>
    </cfRule>
    <cfRule type="expression" dxfId="2658" priority="254" stopIfTrue="1">
      <formula>AND(OR($A67="COMPOSICAO",$A67="INSUMO",$A67&lt;&gt;""),$A67&lt;&gt;"")</formula>
    </cfRule>
  </conditionalFormatting>
  <conditionalFormatting sqref="F67:G67">
    <cfRule type="expression" dxfId="2657" priority="251" stopIfTrue="1">
      <formula>AND($A67&lt;&gt;"COMPOSICAO",$A67&lt;&gt;"INSUMO",$A67&lt;&gt;"")</formula>
    </cfRule>
    <cfRule type="expression" dxfId="2656" priority="252" stopIfTrue="1">
      <formula>AND(OR($A67="COMPOSICAO",$A67="INSUMO",$A67&lt;&gt;""),$A67&lt;&gt;"")</formula>
    </cfRule>
  </conditionalFormatting>
  <conditionalFormatting sqref="G67">
    <cfRule type="expression" dxfId="2655" priority="249" stopIfTrue="1">
      <formula>AND($A67&lt;&gt;"COMPOSICAO",$A67&lt;&gt;"INSUMO",$A67&lt;&gt;"")</formula>
    </cfRule>
    <cfRule type="expression" dxfId="2654" priority="250" stopIfTrue="1">
      <formula>AND(OR($A67="COMPOSICAO",$A67="INSUMO",$A67&lt;&gt;""),$A67&lt;&gt;"")</formula>
    </cfRule>
  </conditionalFormatting>
  <conditionalFormatting sqref="F66:F67">
    <cfRule type="expression" dxfId="2653" priority="247" stopIfTrue="1">
      <formula>AND($A66&lt;&gt;"COMPOSICAO",$A66&lt;&gt;"INSUMO",$A66&lt;&gt;"")</formula>
    </cfRule>
    <cfRule type="expression" dxfId="2652" priority="248" stopIfTrue="1">
      <formula>AND(OR($A66="COMPOSICAO",$A66="INSUMO",$A66&lt;&gt;""),$A66&lt;&gt;"")</formula>
    </cfRule>
  </conditionalFormatting>
  <conditionalFormatting sqref="F66:F67">
    <cfRule type="expression" dxfId="2651" priority="245" stopIfTrue="1">
      <formula>AND($A66&lt;&gt;"COMPOSICAO",$A66&lt;&gt;"INSUMO",$A66&lt;&gt;"")</formula>
    </cfRule>
    <cfRule type="expression" dxfId="2650" priority="246" stopIfTrue="1">
      <formula>AND(OR($A66="COMPOSICAO",$A66="INSUMO",$A66&lt;&gt;""),$A66&lt;&gt;"")</formula>
    </cfRule>
  </conditionalFormatting>
  <conditionalFormatting sqref="F66:F67">
    <cfRule type="expression" dxfId="2649" priority="243" stopIfTrue="1">
      <formula>AND($A66&lt;&gt;"COMPOSICAO",$A66&lt;&gt;"INSUMO",$A66&lt;&gt;"")</formula>
    </cfRule>
    <cfRule type="expression" dxfId="2648" priority="244" stopIfTrue="1">
      <formula>AND(OR($A66="COMPOSICAO",$A66="INSUMO",$A66&lt;&gt;""),$A66&lt;&gt;"")</formula>
    </cfRule>
  </conditionalFormatting>
  <conditionalFormatting sqref="F66:F67">
    <cfRule type="expression" dxfId="2647" priority="241" stopIfTrue="1">
      <formula>AND($A66&lt;&gt;"COMPOSICAO",$A66&lt;&gt;"INSUMO",$A66&lt;&gt;"")</formula>
    </cfRule>
    <cfRule type="expression" dxfId="2646" priority="242" stopIfTrue="1">
      <formula>AND(OR($A66="COMPOSICAO",$A66="INSUMO",$A66&lt;&gt;""),$A66&lt;&gt;"")</formula>
    </cfRule>
  </conditionalFormatting>
  <conditionalFormatting sqref="F66:F67">
    <cfRule type="expression" dxfId="2645" priority="239" stopIfTrue="1">
      <formula>AND($A66&lt;&gt;"COMPOSICAO",$A66&lt;&gt;"INSUMO",$A66&lt;&gt;"")</formula>
    </cfRule>
    <cfRule type="expression" dxfId="2644" priority="240" stopIfTrue="1">
      <formula>AND(OR($A66="COMPOSICAO",$A66="INSUMO",$A66&lt;&gt;""),$A66&lt;&gt;"")</formula>
    </cfRule>
  </conditionalFormatting>
  <conditionalFormatting sqref="A72:G76">
    <cfRule type="expression" dxfId="2643" priority="237" stopIfTrue="1">
      <formula>AND($A72&lt;&gt;"COMPOSICAO",$A72&lt;&gt;"INSUMO",$A72&lt;&gt;"")</formula>
    </cfRule>
    <cfRule type="expression" dxfId="2642" priority="238" stopIfTrue="1">
      <formula>AND(OR($A72="COMPOSICAO",$A72="INSUMO",$A72&lt;&gt;""),$A72&lt;&gt;"")</formula>
    </cfRule>
  </conditionalFormatting>
  <conditionalFormatting sqref="F72:G72">
    <cfRule type="expression" dxfId="2641" priority="235" stopIfTrue="1">
      <formula>AND($A72&lt;&gt;"COMPOSICAO",$A72&lt;&gt;"INSUMO",$A72&lt;&gt;"")</formula>
    </cfRule>
    <cfRule type="expression" dxfId="2640" priority="236" stopIfTrue="1">
      <formula>AND(OR($A72="COMPOSICAO",$A72="INSUMO",$A72&lt;&gt;""),$A72&lt;&gt;"")</formula>
    </cfRule>
  </conditionalFormatting>
  <conditionalFormatting sqref="A72:G72">
    <cfRule type="expression" dxfId="2639" priority="233" stopIfTrue="1">
      <formula>AND($A72&lt;&gt;"COMPOSICAO",$A72&lt;&gt;"INSUMO",$A72&lt;&gt;"")</formula>
    </cfRule>
    <cfRule type="expression" dxfId="2638" priority="234" stopIfTrue="1">
      <formula>AND(OR($A72="COMPOSICAO",$A72="INSUMO",$A72&lt;&gt;""),$A72&lt;&gt;"")</formula>
    </cfRule>
  </conditionalFormatting>
  <conditionalFormatting sqref="E72:G72">
    <cfRule type="expression" dxfId="2637" priority="231" stopIfTrue="1">
      <formula>AND($A72&lt;&gt;"COMPOSICAO",$A72&lt;&gt;"INSUMO",$A72&lt;&gt;"")</formula>
    </cfRule>
    <cfRule type="expression" dxfId="2636" priority="232" stopIfTrue="1">
      <formula>AND(OR($A72="COMPOSICAO",$A72="INSUMO",$A72&lt;&gt;""),$A72&lt;&gt;"")</formula>
    </cfRule>
  </conditionalFormatting>
  <conditionalFormatting sqref="A72:E76">
    <cfRule type="expression" dxfId="2635" priority="229" stopIfTrue="1">
      <formula>AND($A72&lt;&gt;"COMPOSICAO",$A72&lt;&gt;"INSUMO",$A72&lt;&gt;"")</formula>
    </cfRule>
    <cfRule type="expression" dxfId="2634" priority="230" stopIfTrue="1">
      <formula>AND(OR($A72="COMPOSICAO",$A72="INSUMO",$A72&lt;&gt;""),$A72&lt;&gt;"")</formula>
    </cfRule>
  </conditionalFormatting>
  <conditionalFormatting sqref="E72:G72">
    <cfRule type="expression" dxfId="2633" priority="227" stopIfTrue="1">
      <formula>AND($A72&lt;&gt;"COMPOSICAO",$A72&lt;&gt;"INSUMO",$A72&lt;&gt;"")</formula>
    </cfRule>
    <cfRule type="expression" dxfId="2632" priority="228" stopIfTrue="1">
      <formula>AND(OR($A72="COMPOSICAO",$A72="INSUMO",$A72&lt;&gt;""),$A72&lt;&gt;"")</formula>
    </cfRule>
  </conditionalFormatting>
  <conditionalFormatting sqref="E72">
    <cfRule type="expression" dxfId="2631" priority="225" stopIfTrue="1">
      <formula>AND($A72&lt;&gt;"COMPOSICAO",$A72&lt;&gt;"INSUMO",$A72&lt;&gt;"")</formula>
    </cfRule>
    <cfRule type="expression" dxfId="2630" priority="226" stopIfTrue="1">
      <formula>AND(OR($A72="COMPOSICAO",$A72="INSUMO",$A72&lt;&gt;""),$A72&lt;&gt;"")</formula>
    </cfRule>
  </conditionalFormatting>
  <conditionalFormatting sqref="F72:G72">
    <cfRule type="expression" dxfId="2629" priority="223" stopIfTrue="1">
      <formula>AND($A72&lt;&gt;"COMPOSICAO",$A72&lt;&gt;"INSUMO",$A72&lt;&gt;"")</formula>
    </cfRule>
    <cfRule type="expression" dxfId="2628" priority="224" stopIfTrue="1">
      <formula>AND(OR($A72="COMPOSICAO",$A72="INSUMO",$A72&lt;&gt;""),$A72&lt;&gt;"")</formula>
    </cfRule>
  </conditionalFormatting>
  <conditionalFormatting sqref="E72:G72">
    <cfRule type="expression" dxfId="2627" priority="221" stopIfTrue="1">
      <formula>AND($A72&lt;&gt;"COMPOSICAO",$A72&lt;&gt;"INSUMO",$A72&lt;&gt;"")</formula>
    </cfRule>
    <cfRule type="expression" dxfId="2626" priority="222" stopIfTrue="1">
      <formula>AND(OR($A72="COMPOSICAO",$A72="INSUMO",$A72&lt;&gt;""),$A72&lt;&gt;"")</formula>
    </cfRule>
  </conditionalFormatting>
  <conditionalFormatting sqref="E72:G72">
    <cfRule type="expression" dxfId="2625" priority="219" stopIfTrue="1">
      <formula>AND($A72&lt;&gt;"COMPOSICAO",$A72&lt;&gt;"INSUMO",$A72&lt;&gt;"")</formula>
    </cfRule>
    <cfRule type="expression" dxfId="2624" priority="220" stopIfTrue="1">
      <formula>AND(OR($A72="COMPOSICAO",$A72="INSUMO",$A72&lt;&gt;""),$A72&lt;&gt;"")</formula>
    </cfRule>
  </conditionalFormatting>
  <conditionalFormatting sqref="F73:G76">
    <cfRule type="expression" dxfId="2623" priority="217" stopIfTrue="1">
      <formula>AND($A73&lt;&gt;"COMPOSICAO",$A73&lt;&gt;"INSUMO",$A73&lt;&gt;"")</formula>
    </cfRule>
    <cfRule type="expression" dxfId="2622" priority="218" stopIfTrue="1">
      <formula>AND(OR($A73="COMPOSICAO",$A73="INSUMO",$A73&lt;&gt;""),$A73&lt;&gt;"")</formula>
    </cfRule>
  </conditionalFormatting>
  <conditionalFormatting sqref="G73:G76">
    <cfRule type="expression" dxfId="2621" priority="215" stopIfTrue="1">
      <formula>AND($A73&lt;&gt;"COMPOSICAO",$A73&lt;&gt;"INSUMO",$A73&lt;&gt;"")</formula>
    </cfRule>
    <cfRule type="expression" dxfId="2620" priority="216" stopIfTrue="1">
      <formula>AND(OR($A73="COMPOSICAO",$A73="INSUMO",$A73&lt;&gt;""),$A73&lt;&gt;"")</formula>
    </cfRule>
  </conditionalFormatting>
  <conditionalFormatting sqref="F73:F76">
    <cfRule type="expression" dxfId="2619" priority="213" stopIfTrue="1">
      <formula>AND($A73&lt;&gt;"COMPOSICAO",$A73&lt;&gt;"INSUMO",$A73&lt;&gt;"")</formula>
    </cfRule>
    <cfRule type="expression" dxfId="2618" priority="214" stopIfTrue="1">
      <formula>AND(OR($A73="COMPOSICAO",$A73="INSUMO",$A73&lt;&gt;""),$A73&lt;&gt;"")</formula>
    </cfRule>
  </conditionalFormatting>
  <conditionalFormatting sqref="F73:F76">
    <cfRule type="expression" dxfId="2617" priority="211" stopIfTrue="1">
      <formula>AND($A73&lt;&gt;"COMPOSICAO",$A73&lt;&gt;"INSUMO",$A73&lt;&gt;"")</formula>
    </cfRule>
    <cfRule type="expression" dxfId="2616" priority="212" stopIfTrue="1">
      <formula>AND(OR($A73="COMPOSICAO",$A73="INSUMO",$A73&lt;&gt;""),$A73&lt;&gt;"")</formula>
    </cfRule>
  </conditionalFormatting>
  <conditionalFormatting sqref="F73:F76">
    <cfRule type="expression" dxfId="2615" priority="209" stopIfTrue="1">
      <formula>AND($A73&lt;&gt;"COMPOSICAO",$A73&lt;&gt;"INSUMO",$A73&lt;&gt;"")</formula>
    </cfRule>
    <cfRule type="expression" dxfId="2614" priority="210" stopIfTrue="1">
      <formula>AND(OR($A73="COMPOSICAO",$A73="INSUMO",$A73&lt;&gt;""),$A73&lt;&gt;"")</formula>
    </cfRule>
  </conditionalFormatting>
  <conditionalFormatting sqref="F73:F76">
    <cfRule type="expression" dxfId="2613" priority="207" stopIfTrue="1">
      <formula>AND($A73&lt;&gt;"COMPOSICAO",$A73&lt;&gt;"INSUMO",$A73&lt;&gt;"")</formula>
    </cfRule>
    <cfRule type="expression" dxfId="2612" priority="208" stopIfTrue="1">
      <formula>AND(OR($A73="COMPOSICAO",$A73="INSUMO",$A73&lt;&gt;""),$A73&lt;&gt;"")</formula>
    </cfRule>
  </conditionalFormatting>
  <conditionalFormatting sqref="F73:F76">
    <cfRule type="expression" dxfId="2611" priority="205" stopIfTrue="1">
      <formula>AND($A73&lt;&gt;"COMPOSICAO",$A73&lt;&gt;"INSUMO",$A73&lt;&gt;"")</formula>
    </cfRule>
    <cfRule type="expression" dxfId="2610" priority="206" stopIfTrue="1">
      <formula>AND(OR($A73="COMPOSICAO",$A73="INSUMO",$A73&lt;&gt;""),$A73&lt;&gt;"")</formula>
    </cfRule>
  </conditionalFormatting>
  <conditionalFormatting sqref="F73:F76">
    <cfRule type="expression" dxfId="2609" priority="203" stopIfTrue="1">
      <formula>AND($A73&lt;&gt;"COMPOSICAO",$A73&lt;&gt;"INSUMO",$A73&lt;&gt;"")</formula>
    </cfRule>
    <cfRule type="expression" dxfId="2608" priority="204" stopIfTrue="1">
      <formula>AND(OR($A73="COMPOSICAO",$A73="INSUMO",$A73&lt;&gt;""),$A73&lt;&gt;"")</formula>
    </cfRule>
  </conditionalFormatting>
  <conditionalFormatting sqref="F73:F76">
    <cfRule type="expression" dxfId="2607" priority="201" stopIfTrue="1">
      <formula>AND($A73&lt;&gt;"COMPOSICAO",$A73&lt;&gt;"INSUMO",$A73&lt;&gt;"")</formula>
    </cfRule>
    <cfRule type="expression" dxfId="2606" priority="202" stopIfTrue="1">
      <formula>AND(OR($A73="COMPOSICAO",$A73="INSUMO",$A73&lt;&gt;""),$A73&lt;&gt;"")</formula>
    </cfRule>
  </conditionalFormatting>
  <conditionalFormatting sqref="A81:E82">
    <cfRule type="expression" dxfId="2605" priority="199" stopIfTrue="1">
      <formula>AND($A81&lt;&gt;"COMPOSICAO",$A81&lt;&gt;"INSUMO",$A81&lt;&gt;"")</formula>
    </cfRule>
    <cfRule type="expression" dxfId="2604" priority="200" stopIfTrue="1">
      <formula>AND(OR($A81="COMPOSICAO",$A81="INSUMO",$A81&lt;&gt;""),$A81&lt;&gt;"")</formula>
    </cfRule>
  </conditionalFormatting>
  <conditionalFormatting sqref="E81:G81">
    <cfRule type="expression" dxfId="2603" priority="197" stopIfTrue="1">
      <formula>AND($A81&lt;&gt;"COMPOSICAO",$A81&lt;&gt;"INSUMO",$A81&lt;&gt;"")</formula>
    </cfRule>
    <cfRule type="expression" dxfId="2602" priority="198" stopIfTrue="1">
      <formula>AND(OR($A81="COMPOSICAO",$A81="INSUMO",$A81&lt;&gt;""),$A81&lt;&gt;"")</formula>
    </cfRule>
  </conditionalFormatting>
  <conditionalFormatting sqref="F81:G81">
    <cfRule type="expression" dxfId="2601" priority="195" stopIfTrue="1">
      <formula>AND($A81&lt;&gt;"COMPOSICAO",$A81&lt;&gt;"INSUMO",$A81&lt;&gt;"")</formula>
    </cfRule>
    <cfRule type="expression" dxfId="2600" priority="196" stopIfTrue="1">
      <formula>AND(OR($A81="COMPOSICAO",$A81="INSUMO",$A81&lt;&gt;""),$A81&lt;&gt;"")</formula>
    </cfRule>
  </conditionalFormatting>
  <conditionalFormatting sqref="E81:G81">
    <cfRule type="expression" dxfId="2599" priority="193" stopIfTrue="1">
      <formula>AND($A81&lt;&gt;"COMPOSICAO",$A81&lt;&gt;"INSUMO",$A81&lt;&gt;"")</formula>
    </cfRule>
    <cfRule type="expression" dxfId="2598" priority="194" stopIfTrue="1">
      <formula>AND(OR($A81="COMPOSICAO",$A81="INSUMO",$A81&lt;&gt;""),$A81&lt;&gt;"")</formula>
    </cfRule>
  </conditionalFormatting>
  <conditionalFormatting sqref="E81:G81">
    <cfRule type="expression" dxfId="2597" priority="191" stopIfTrue="1">
      <formula>AND($A81&lt;&gt;"COMPOSICAO",$A81&lt;&gt;"INSUMO",$A81&lt;&gt;"")</formula>
    </cfRule>
    <cfRule type="expression" dxfId="2596" priority="192" stopIfTrue="1">
      <formula>AND(OR($A81="COMPOSICAO",$A81="INSUMO",$A81&lt;&gt;""),$A81&lt;&gt;"")</formula>
    </cfRule>
  </conditionalFormatting>
  <conditionalFormatting sqref="E81">
    <cfRule type="expression" dxfId="2595" priority="189" stopIfTrue="1">
      <formula>AND($A81&lt;&gt;"COMPOSICAO",$A81&lt;&gt;"INSUMO",$A81&lt;&gt;"")</formula>
    </cfRule>
    <cfRule type="expression" dxfId="2594" priority="190" stopIfTrue="1">
      <formula>AND(OR($A81="COMPOSICAO",$A81="INSUMO",$A81&lt;&gt;""),$A81&lt;&gt;"")</formula>
    </cfRule>
  </conditionalFormatting>
  <conditionalFormatting sqref="E81:G81">
    <cfRule type="expression" dxfId="2593" priority="187" stopIfTrue="1">
      <formula>AND($A81&lt;&gt;"COMPOSICAO",$A81&lt;&gt;"INSUMO",$A81&lt;&gt;"")</formula>
    </cfRule>
    <cfRule type="expression" dxfId="2592" priority="188" stopIfTrue="1">
      <formula>AND(OR($A81="COMPOSICAO",$A81="INSUMO",$A81&lt;&gt;""),$A81&lt;&gt;"")</formula>
    </cfRule>
  </conditionalFormatting>
  <conditionalFormatting sqref="E81">
    <cfRule type="expression" dxfId="2591" priority="185" stopIfTrue="1">
      <formula>AND($A81&lt;&gt;"COMPOSICAO",$A81&lt;&gt;"INSUMO",$A81&lt;&gt;"")</formula>
    </cfRule>
    <cfRule type="expression" dxfId="2590" priority="186" stopIfTrue="1">
      <formula>AND(OR($A81="COMPOSICAO",$A81="INSUMO",$A81&lt;&gt;""),$A81&lt;&gt;"")</formula>
    </cfRule>
  </conditionalFormatting>
  <conditionalFormatting sqref="F81:G81">
    <cfRule type="expression" dxfId="2589" priority="183" stopIfTrue="1">
      <formula>AND($A81&lt;&gt;"COMPOSICAO",$A81&lt;&gt;"INSUMO",$A81&lt;&gt;"")</formula>
    </cfRule>
    <cfRule type="expression" dxfId="2588" priority="184" stopIfTrue="1">
      <formula>AND(OR($A81="COMPOSICAO",$A81="INSUMO",$A81&lt;&gt;""),$A81&lt;&gt;"")</formula>
    </cfRule>
  </conditionalFormatting>
  <conditionalFormatting sqref="E81:G81">
    <cfRule type="expression" dxfId="2587" priority="181" stopIfTrue="1">
      <formula>AND($A81&lt;&gt;"COMPOSICAO",$A81&lt;&gt;"INSUMO",$A81&lt;&gt;"")</formula>
    </cfRule>
    <cfRule type="expression" dxfId="2586" priority="182" stopIfTrue="1">
      <formula>AND(OR($A81="COMPOSICAO",$A81="INSUMO",$A81&lt;&gt;""),$A81&lt;&gt;"")</formula>
    </cfRule>
  </conditionalFormatting>
  <conditionalFormatting sqref="E81:G81">
    <cfRule type="expression" dxfId="2585" priority="179" stopIfTrue="1">
      <formula>AND($A81&lt;&gt;"COMPOSICAO",$A81&lt;&gt;"INSUMO",$A81&lt;&gt;"")</formula>
    </cfRule>
    <cfRule type="expression" dxfId="2584" priority="180" stopIfTrue="1">
      <formula>AND(OR($A81="COMPOSICAO",$A81="INSUMO",$A81&lt;&gt;""),$A81&lt;&gt;"")</formula>
    </cfRule>
  </conditionalFormatting>
  <conditionalFormatting sqref="F82:G82">
    <cfRule type="expression" dxfId="2583" priority="177" stopIfTrue="1">
      <formula>AND($A82&lt;&gt;"COMPOSICAO",$A82&lt;&gt;"INSUMO",$A82&lt;&gt;"")</formula>
    </cfRule>
    <cfRule type="expression" dxfId="2582" priority="178" stopIfTrue="1">
      <formula>AND(OR($A82="COMPOSICAO",$A82="INSUMO",$A82&lt;&gt;""),$A82&lt;&gt;"")</formula>
    </cfRule>
  </conditionalFormatting>
  <conditionalFormatting sqref="F82:G82">
    <cfRule type="expression" dxfId="2581" priority="175" stopIfTrue="1">
      <formula>AND($A82&lt;&gt;"COMPOSICAO",$A82&lt;&gt;"INSUMO",$A82&lt;&gt;"")</formula>
    </cfRule>
    <cfRule type="expression" dxfId="2580" priority="176" stopIfTrue="1">
      <formula>AND(OR($A82="COMPOSICAO",$A82="INSUMO",$A82&lt;&gt;""),$A82&lt;&gt;"")</formula>
    </cfRule>
  </conditionalFormatting>
  <conditionalFormatting sqref="G82">
    <cfRule type="expression" dxfId="2579" priority="173" stopIfTrue="1">
      <formula>AND($A82&lt;&gt;"COMPOSICAO",$A82&lt;&gt;"INSUMO",$A82&lt;&gt;"")</formula>
    </cfRule>
    <cfRule type="expression" dxfId="2578" priority="174" stopIfTrue="1">
      <formula>AND(OR($A82="COMPOSICAO",$A82="INSUMO",$A82&lt;&gt;""),$A82&lt;&gt;"")</formula>
    </cfRule>
  </conditionalFormatting>
  <conditionalFormatting sqref="F82">
    <cfRule type="expression" dxfId="2577" priority="171" stopIfTrue="1">
      <formula>AND($A82&lt;&gt;"COMPOSICAO",$A82&lt;&gt;"INSUMO",$A82&lt;&gt;"")</formula>
    </cfRule>
    <cfRule type="expression" dxfId="2576" priority="172" stopIfTrue="1">
      <formula>AND(OR($A82="COMPOSICAO",$A82="INSUMO",$A82&lt;&gt;""),$A82&lt;&gt;"")</formula>
    </cfRule>
  </conditionalFormatting>
  <conditionalFormatting sqref="F82">
    <cfRule type="expression" dxfId="2575" priority="169" stopIfTrue="1">
      <formula>AND($A82&lt;&gt;"COMPOSICAO",$A82&lt;&gt;"INSUMO",$A82&lt;&gt;"")</formula>
    </cfRule>
    <cfRule type="expression" dxfId="2574" priority="170" stopIfTrue="1">
      <formula>AND(OR($A82="COMPOSICAO",$A82="INSUMO",$A82&lt;&gt;""),$A82&lt;&gt;"")</formula>
    </cfRule>
  </conditionalFormatting>
  <conditionalFormatting sqref="F82">
    <cfRule type="expression" dxfId="2573" priority="167" stopIfTrue="1">
      <formula>AND($A82&lt;&gt;"COMPOSICAO",$A82&lt;&gt;"INSUMO",$A82&lt;&gt;"")</formula>
    </cfRule>
    <cfRule type="expression" dxfId="2572" priority="168" stopIfTrue="1">
      <formula>AND(OR($A82="COMPOSICAO",$A82="INSUMO",$A82&lt;&gt;""),$A82&lt;&gt;"")</formula>
    </cfRule>
  </conditionalFormatting>
  <conditionalFormatting sqref="F82">
    <cfRule type="expression" dxfId="2571" priority="165" stopIfTrue="1">
      <formula>AND($A82&lt;&gt;"COMPOSICAO",$A82&lt;&gt;"INSUMO",$A82&lt;&gt;"")</formula>
    </cfRule>
    <cfRule type="expression" dxfId="2570" priority="166" stopIfTrue="1">
      <formula>AND(OR($A82="COMPOSICAO",$A82="INSUMO",$A82&lt;&gt;""),$A82&lt;&gt;"")</formula>
    </cfRule>
  </conditionalFormatting>
  <conditionalFormatting sqref="F82">
    <cfRule type="expression" dxfId="2569" priority="163" stopIfTrue="1">
      <formula>AND($A82&lt;&gt;"COMPOSICAO",$A82&lt;&gt;"INSUMO",$A82&lt;&gt;"")</formula>
    </cfRule>
    <cfRule type="expression" dxfId="2568" priority="164" stopIfTrue="1">
      <formula>AND(OR($A82="COMPOSICAO",$A82="INSUMO",$A82&lt;&gt;""),$A82&lt;&gt;"")</formula>
    </cfRule>
  </conditionalFormatting>
  <conditionalFormatting sqref="F82">
    <cfRule type="expression" dxfId="2567" priority="161" stopIfTrue="1">
      <formula>AND($A82&lt;&gt;"COMPOSICAO",$A82&lt;&gt;"INSUMO",$A82&lt;&gt;"")</formula>
    </cfRule>
    <cfRule type="expression" dxfId="2566" priority="162" stopIfTrue="1">
      <formula>AND(OR($A82="COMPOSICAO",$A82="INSUMO",$A82&lt;&gt;""),$A82&lt;&gt;"")</formula>
    </cfRule>
  </conditionalFormatting>
  <conditionalFormatting sqref="F82">
    <cfRule type="expression" dxfId="2565" priority="159" stopIfTrue="1">
      <formula>AND($A82&lt;&gt;"COMPOSICAO",$A82&lt;&gt;"INSUMO",$A82&lt;&gt;"")</formula>
    </cfRule>
    <cfRule type="expression" dxfId="2564" priority="160" stopIfTrue="1">
      <formula>AND(OR($A82="COMPOSICAO",$A82="INSUMO",$A82&lt;&gt;""),$A82&lt;&gt;"")</formula>
    </cfRule>
  </conditionalFormatting>
  <conditionalFormatting sqref="G82">
    <cfRule type="expression" dxfId="2563" priority="157" stopIfTrue="1">
      <formula>AND($A82&lt;&gt;"COMPOSICAO",$A82&lt;&gt;"INSUMO",$A82&lt;&gt;"")</formula>
    </cfRule>
    <cfRule type="expression" dxfId="2562" priority="158" stopIfTrue="1">
      <formula>AND(OR($A82="COMPOSICAO",$A82="INSUMO",$A82&lt;&gt;""),$A82&lt;&gt;"")</formula>
    </cfRule>
  </conditionalFormatting>
  <conditionalFormatting sqref="G82">
    <cfRule type="expression" dxfId="2561" priority="155" stopIfTrue="1">
      <formula>AND($A82&lt;&gt;"COMPOSICAO",$A82&lt;&gt;"INSUMO",$A82&lt;&gt;"")</formula>
    </cfRule>
    <cfRule type="expression" dxfId="2560" priority="156" stopIfTrue="1">
      <formula>AND(OR($A82="COMPOSICAO",$A82="INSUMO",$A82&lt;&gt;""),$A82&lt;&gt;"")</formula>
    </cfRule>
  </conditionalFormatting>
  <conditionalFormatting sqref="G82">
    <cfRule type="expression" dxfId="2559" priority="153" stopIfTrue="1">
      <formula>AND($A82&lt;&gt;"COMPOSICAO",$A82&lt;&gt;"INSUMO",$A82&lt;&gt;"")</formula>
    </cfRule>
    <cfRule type="expression" dxfId="2558" priority="154" stopIfTrue="1">
      <formula>AND(OR($A82="COMPOSICAO",$A82="INSUMO",$A82&lt;&gt;""),$A82&lt;&gt;"")</formula>
    </cfRule>
  </conditionalFormatting>
  <conditionalFormatting sqref="A81">
    <cfRule type="expression" dxfId="2557" priority="151" stopIfTrue="1">
      <formula>AND($A81&lt;&gt;"COMPOSICAO",$A81&lt;&gt;"INSUMO",$A81&lt;&gt;"")</formula>
    </cfRule>
    <cfRule type="expression" dxfId="2556" priority="152" stopIfTrue="1">
      <formula>AND(OR($A81="COMPOSICAO",$A81="INSUMO",$A81&lt;&gt;""),$A81&lt;&gt;"")</formula>
    </cfRule>
  </conditionalFormatting>
  <conditionalFormatting sqref="A81">
    <cfRule type="expression" dxfId="2555" priority="149" stopIfTrue="1">
      <formula>AND($A81&lt;&gt;"COMPOSICAO",$A81&lt;&gt;"INSUMO",$A81&lt;&gt;"")</formula>
    </cfRule>
    <cfRule type="expression" dxfId="2554" priority="150" stopIfTrue="1">
      <formula>AND(OR($A81="COMPOSICAO",$A81="INSUMO",$A81&lt;&gt;""),$A81&lt;&gt;"")</formula>
    </cfRule>
  </conditionalFormatting>
  <conditionalFormatting sqref="A81">
    <cfRule type="expression" dxfId="2553" priority="147" stopIfTrue="1">
      <formula>AND($A81&lt;&gt;"COMPOSICAO",$A81&lt;&gt;"INSUMO",$A81&lt;&gt;"")</formula>
    </cfRule>
    <cfRule type="expression" dxfId="2552" priority="148" stopIfTrue="1">
      <formula>AND(OR($A81="COMPOSICAO",$A81="INSUMO",$A81&lt;&gt;""),$A81&lt;&gt;"")</formula>
    </cfRule>
  </conditionalFormatting>
  <conditionalFormatting sqref="A19:G24">
    <cfRule type="expression" dxfId="2551" priority="145" stopIfTrue="1">
      <formula>AND($A19&lt;&gt;"COMPOSICAO",$A19&lt;&gt;"INSUMO",$A19&lt;&gt;"")</formula>
    </cfRule>
    <cfRule type="expression" dxfId="2550" priority="146" stopIfTrue="1">
      <formula>AND(OR($A19="COMPOSICAO",$A19="INSUMO",$A19&lt;&gt;""),$A19&lt;&gt;"")</formula>
    </cfRule>
  </conditionalFormatting>
  <conditionalFormatting sqref="A19:E24">
    <cfRule type="expression" dxfId="2549" priority="143" stopIfTrue="1">
      <formula>AND($A19&lt;&gt;"COMPOSICAO",$A19&lt;&gt;"INSUMO",$A19&lt;&gt;"")</formula>
    </cfRule>
    <cfRule type="expression" dxfId="2548" priority="144" stopIfTrue="1">
      <formula>AND(OR($A19="COMPOSICAO",$A19="INSUMO",$A19&lt;&gt;""),$A19&lt;&gt;"")</formula>
    </cfRule>
  </conditionalFormatting>
  <conditionalFormatting sqref="F19:G19">
    <cfRule type="expression" dxfId="2547" priority="141" stopIfTrue="1">
      <formula>AND($A19&lt;&gt;"COMPOSICAO",$A19&lt;&gt;"INSUMO",$A19&lt;&gt;"")</formula>
    </cfRule>
    <cfRule type="expression" dxfId="2546" priority="142" stopIfTrue="1">
      <formula>AND(OR($A19="COMPOSICAO",$A19="INSUMO",$A19&lt;&gt;""),$A19&lt;&gt;"")</formula>
    </cfRule>
  </conditionalFormatting>
  <conditionalFormatting sqref="A19:G19">
    <cfRule type="expression" dxfId="2545" priority="139" stopIfTrue="1">
      <formula>AND($A19&lt;&gt;"COMPOSICAO",$A19&lt;&gt;"INSUMO",$A19&lt;&gt;"")</formula>
    </cfRule>
    <cfRule type="expression" dxfId="2544" priority="140" stopIfTrue="1">
      <formula>AND(OR($A19="COMPOSICAO",$A19="INSUMO",$A19&lt;&gt;""),$A19&lt;&gt;"")</formula>
    </cfRule>
  </conditionalFormatting>
  <conditionalFormatting sqref="E19:G19">
    <cfRule type="expression" dxfId="2543" priority="137" stopIfTrue="1">
      <formula>AND($A19&lt;&gt;"COMPOSICAO",$A19&lt;&gt;"INSUMO",$A19&lt;&gt;"")</formula>
    </cfRule>
    <cfRule type="expression" dxfId="2542" priority="138" stopIfTrue="1">
      <formula>AND(OR($A19="COMPOSICAO",$A19="INSUMO",$A19&lt;&gt;""),$A19&lt;&gt;"")</formula>
    </cfRule>
  </conditionalFormatting>
  <conditionalFormatting sqref="F20:G20">
    <cfRule type="expression" dxfId="2541" priority="135" stopIfTrue="1">
      <formula>AND($A20&lt;&gt;"COMPOSICAO",$A20&lt;&gt;"INSUMO",$A20&lt;&gt;"")</formula>
    </cfRule>
    <cfRule type="expression" dxfId="2540" priority="136" stopIfTrue="1">
      <formula>AND(OR($A20="COMPOSICAO",$A20="INSUMO",$A20&lt;&gt;""),$A20&lt;&gt;"")</formula>
    </cfRule>
  </conditionalFormatting>
  <conditionalFormatting sqref="F20:G20">
    <cfRule type="expression" dxfId="2539" priority="133" stopIfTrue="1">
      <formula>AND($A20&lt;&gt;"COMPOSICAO",$A20&lt;&gt;"INSUMO",$A20&lt;&gt;"")</formula>
    </cfRule>
    <cfRule type="expression" dxfId="2538" priority="134" stopIfTrue="1">
      <formula>AND(OR($A20="COMPOSICAO",$A20="INSUMO",$A20&lt;&gt;""),$A20&lt;&gt;"")</formula>
    </cfRule>
  </conditionalFormatting>
  <conditionalFormatting sqref="G20">
    <cfRule type="expression" dxfId="2537" priority="131" stopIfTrue="1">
      <formula>AND($A20&lt;&gt;"COMPOSICAO",$A20&lt;&gt;"INSUMO",$A20&lt;&gt;"")</formula>
    </cfRule>
    <cfRule type="expression" dxfId="2536" priority="132" stopIfTrue="1">
      <formula>AND(OR($A20="COMPOSICAO",$A20="INSUMO",$A20&lt;&gt;""),$A20&lt;&gt;"")</formula>
    </cfRule>
  </conditionalFormatting>
  <conditionalFormatting sqref="F21:G21">
    <cfRule type="expression" dxfId="2535" priority="129" stopIfTrue="1">
      <formula>AND($A21&lt;&gt;"COMPOSICAO",$A21&lt;&gt;"INSUMO",$A21&lt;&gt;"")</formula>
    </cfRule>
    <cfRule type="expression" dxfId="2534" priority="130" stopIfTrue="1">
      <formula>AND(OR($A21="COMPOSICAO",$A21="INSUMO",$A21&lt;&gt;""),$A21&lt;&gt;"")</formula>
    </cfRule>
  </conditionalFormatting>
  <conditionalFormatting sqref="F21:G21">
    <cfRule type="expression" dxfId="2533" priority="127" stopIfTrue="1">
      <formula>AND($A21&lt;&gt;"COMPOSICAO",$A21&lt;&gt;"INSUMO",$A21&lt;&gt;"")</formula>
    </cfRule>
    <cfRule type="expression" dxfId="2532" priority="128" stopIfTrue="1">
      <formula>AND(OR($A21="COMPOSICAO",$A21="INSUMO",$A21&lt;&gt;""),$A21&lt;&gt;"")</formula>
    </cfRule>
  </conditionalFormatting>
  <conditionalFormatting sqref="G21">
    <cfRule type="expression" dxfId="2531" priority="125" stopIfTrue="1">
      <formula>AND($A21&lt;&gt;"COMPOSICAO",$A21&lt;&gt;"INSUMO",$A21&lt;&gt;"")</formula>
    </cfRule>
    <cfRule type="expression" dxfId="2530" priority="126" stopIfTrue="1">
      <formula>AND(OR($A21="COMPOSICAO",$A21="INSUMO",$A21&lt;&gt;""),$A21&lt;&gt;"")</formula>
    </cfRule>
  </conditionalFormatting>
  <conditionalFormatting sqref="F22:G22">
    <cfRule type="expression" dxfId="2529" priority="123" stopIfTrue="1">
      <formula>AND($A22&lt;&gt;"COMPOSICAO",$A22&lt;&gt;"INSUMO",$A22&lt;&gt;"")</formula>
    </cfRule>
    <cfRule type="expression" dxfId="2528" priority="124" stopIfTrue="1">
      <formula>AND(OR($A22="COMPOSICAO",$A22="INSUMO",$A22&lt;&gt;""),$A22&lt;&gt;"")</formula>
    </cfRule>
  </conditionalFormatting>
  <conditionalFormatting sqref="F22:G22">
    <cfRule type="expression" dxfId="2527" priority="121" stopIfTrue="1">
      <formula>AND($A22&lt;&gt;"COMPOSICAO",$A22&lt;&gt;"INSUMO",$A22&lt;&gt;"")</formula>
    </cfRule>
    <cfRule type="expression" dxfId="2526" priority="122" stopIfTrue="1">
      <formula>AND(OR($A22="COMPOSICAO",$A22="INSUMO",$A22&lt;&gt;""),$A22&lt;&gt;"")</formula>
    </cfRule>
  </conditionalFormatting>
  <conditionalFormatting sqref="G22">
    <cfRule type="expression" dxfId="2525" priority="119" stopIfTrue="1">
      <formula>AND($A22&lt;&gt;"COMPOSICAO",$A22&lt;&gt;"INSUMO",$A22&lt;&gt;"")</formula>
    </cfRule>
    <cfRule type="expression" dxfId="2524" priority="120" stopIfTrue="1">
      <formula>AND(OR($A22="COMPOSICAO",$A22="INSUMO",$A22&lt;&gt;""),$A22&lt;&gt;"")</formula>
    </cfRule>
  </conditionalFormatting>
  <conditionalFormatting sqref="F23:G23">
    <cfRule type="expression" dxfId="2523" priority="117" stopIfTrue="1">
      <formula>AND($A23&lt;&gt;"COMPOSICAO",$A23&lt;&gt;"INSUMO",$A23&lt;&gt;"")</formula>
    </cfRule>
    <cfRule type="expression" dxfId="2522" priority="118" stopIfTrue="1">
      <formula>AND(OR($A23="COMPOSICAO",$A23="INSUMO",$A23&lt;&gt;""),$A23&lt;&gt;"")</formula>
    </cfRule>
  </conditionalFormatting>
  <conditionalFormatting sqref="F23:G23">
    <cfRule type="expression" dxfId="2521" priority="115" stopIfTrue="1">
      <formula>AND($A23&lt;&gt;"COMPOSICAO",$A23&lt;&gt;"INSUMO",$A23&lt;&gt;"")</formula>
    </cfRule>
    <cfRule type="expression" dxfId="2520" priority="116" stopIfTrue="1">
      <formula>AND(OR($A23="COMPOSICAO",$A23="INSUMO",$A23&lt;&gt;""),$A23&lt;&gt;"")</formula>
    </cfRule>
  </conditionalFormatting>
  <conditionalFormatting sqref="G23">
    <cfRule type="expression" dxfId="2519" priority="113" stopIfTrue="1">
      <formula>AND($A23&lt;&gt;"COMPOSICAO",$A23&lt;&gt;"INSUMO",$A23&lt;&gt;"")</formula>
    </cfRule>
    <cfRule type="expression" dxfId="2518" priority="114" stopIfTrue="1">
      <formula>AND(OR($A23="COMPOSICAO",$A23="INSUMO",$A23&lt;&gt;""),$A23&lt;&gt;"")</formula>
    </cfRule>
  </conditionalFormatting>
  <conditionalFormatting sqref="F24:G24">
    <cfRule type="expression" dxfId="2517" priority="111" stopIfTrue="1">
      <formula>AND($A24&lt;&gt;"COMPOSICAO",$A24&lt;&gt;"INSUMO",$A24&lt;&gt;"")</formula>
    </cfRule>
    <cfRule type="expression" dxfId="2516" priority="112" stopIfTrue="1">
      <formula>AND(OR($A24="COMPOSICAO",$A24="INSUMO",$A24&lt;&gt;""),$A24&lt;&gt;"")</formula>
    </cfRule>
  </conditionalFormatting>
  <conditionalFormatting sqref="F24:G24">
    <cfRule type="expression" dxfId="2515" priority="109" stopIfTrue="1">
      <formula>AND($A24&lt;&gt;"COMPOSICAO",$A24&lt;&gt;"INSUMO",$A24&lt;&gt;"")</formula>
    </cfRule>
    <cfRule type="expression" dxfId="2514" priority="110" stopIfTrue="1">
      <formula>AND(OR($A24="COMPOSICAO",$A24="INSUMO",$A24&lt;&gt;""),$A24&lt;&gt;"")</formula>
    </cfRule>
  </conditionalFormatting>
  <conditionalFormatting sqref="G24">
    <cfRule type="expression" dxfId="2513" priority="107" stopIfTrue="1">
      <formula>AND($A24&lt;&gt;"COMPOSICAO",$A24&lt;&gt;"INSUMO",$A24&lt;&gt;"")</formula>
    </cfRule>
    <cfRule type="expression" dxfId="2512" priority="108" stopIfTrue="1">
      <formula>AND(OR($A24="COMPOSICAO",$A24="INSUMO",$A24&lt;&gt;""),$A24&lt;&gt;"")</formula>
    </cfRule>
  </conditionalFormatting>
  <conditionalFormatting sqref="E20:E24">
    <cfRule type="expression" dxfId="2511" priority="105" stopIfTrue="1">
      <formula>AND($A20&lt;&gt;"COMPOSICAO",$A20&lt;&gt;"INSUMO",$A20&lt;&gt;"")</formula>
    </cfRule>
    <cfRule type="expression" dxfId="2510" priority="106" stopIfTrue="1">
      <formula>AND(OR($A20="COMPOSICAO",$A20="INSUMO",$A20&lt;&gt;""),$A20&lt;&gt;"")</formula>
    </cfRule>
  </conditionalFormatting>
  <conditionalFormatting sqref="F20:F24">
    <cfRule type="expression" dxfId="2509" priority="103" stopIfTrue="1">
      <formula>AND($A20&lt;&gt;"COMPOSICAO",$A20&lt;&gt;"INSUMO",$A20&lt;&gt;"")</formula>
    </cfRule>
    <cfRule type="expression" dxfId="2508" priority="104" stopIfTrue="1">
      <formula>AND(OR($A20="COMPOSICAO",$A20="INSUMO",$A20&lt;&gt;""),$A20&lt;&gt;"")</formula>
    </cfRule>
  </conditionalFormatting>
  <conditionalFormatting sqref="F20:F24">
    <cfRule type="expression" dxfId="2507" priority="101" stopIfTrue="1">
      <formula>AND($A20&lt;&gt;"COMPOSICAO",$A20&lt;&gt;"INSUMO",$A20&lt;&gt;"")</formula>
    </cfRule>
    <cfRule type="expression" dxfId="2506" priority="102" stopIfTrue="1">
      <formula>AND(OR($A20="COMPOSICAO",$A20="INSUMO",$A20&lt;&gt;""),$A20&lt;&gt;"")</formula>
    </cfRule>
  </conditionalFormatting>
  <conditionalFormatting sqref="F20:F24">
    <cfRule type="expression" dxfId="2505" priority="99" stopIfTrue="1">
      <formula>AND($A20&lt;&gt;"COMPOSICAO",$A20&lt;&gt;"INSUMO",$A20&lt;&gt;"")</formula>
    </cfRule>
    <cfRule type="expression" dxfId="2504" priority="100" stopIfTrue="1">
      <formula>AND(OR($A20="COMPOSICAO",$A20="INSUMO",$A20&lt;&gt;""),$A20&lt;&gt;"")</formula>
    </cfRule>
  </conditionalFormatting>
  <conditionalFormatting sqref="F20:F24">
    <cfRule type="expression" dxfId="2503" priority="97" stopIfTrue="1">
      <formula>AND($A20&lt;&gt;"COMPOSICAO",$A20&lt;&gt;"INSUMO",$A20&lt;&gt;"")</formula>
    </cfRule>
    <cfRule type="expression" dxfId="2502" priority="98" stopIfTrue="1">
      <formula>AND(OR($A20="COMPOSICAO",$A20="INSUMO",$A20&lt;&gt;""),$A20&lt;&gt;"")</formula>
    </cfRule>
  </conditionalFormatting>
  <conditionalFormatting sqref="F20:F24">
    <cfRule type="expression" dxfId="2501" priority="95" stopIfTrue="1">
      <formula>AND($A20&lt;&gt;"COMPOSICAO",$A20&lt;&gt;"INSUMO",$A20&lt;&gt;"")</formula>
    </cfRule>
    <cfRule type="expression" dxfId="2500" priority="96" stopIfTrue="1">
      <formula>AND(OR($A20="COMPOSICAO",$A20="INSUMO",$A20&lt;&gt;""),$A20&lt;&gt;"")</formula>
    </cfRule>
  </conditionalFormatting>
  <conditionalFormatting sqref="F20:F24">
    <cfRule type="expression" dxfId="2499" priority="93" stopIfTrue="1">
      <formula>AND($A20&lt;&gt;"COMPOSICAO",$A20&lt;&gt;"INSUMO",$A20&lt;&gt;"")</formula>
    </cfRule>
    <cfRule type="expression" dxfId="2498" priority="94" stopIfTrue="1">
      <formula>AND(OR($A20="COMPOSICAO",$A20="INSUMO",$A20&lt;&gt;""),$A20&lt;&gt;"")</formula>
    </cfRule>
  </conditionalFormatting>
  <conditionalFormatting sqref="F20:F24">
    <cfRule type="expression" dxfId="2497" priority="91" stopIfTrue="1">
      <formula>AND($A20&lt;&gt;"COMPOSICAO",$A20&lt;&gt;"INSUMO",$A20&lt;&gt;"")</formula>
    </cfRule>
    <cfRule type="expression" dxfId="2496" priority="92" stopIfTrue="1">
      <formula>AND(OR($A20="COMPOSICAO",$A20="INSUMO",$A20&lt;&gt;""),$A20&lt;&gt;"")</formula>
    </cfRule>
  </conditionalFormatting>
  <conditionalFormatting sqref="A29:E34">
    <cfRule type="expression" dxfId="2495" priority="89" stopIfTrue="1">
      <formula>AND($A29&lt;&gt;"COMPOSICAO",$A29&lt;&gt;"INSUMO",$A29&lt;&gt;"")</formula>
    </cfRule>
    <cfRule type="expression" dxfId="2494" priority="90" stopIfTrue="1">
      <formula>AND(OR($A29="COMPOSICAO",$A29="INSUMO",$A29&lt;&gt;""),$A29&lt;&gt;"")</formula>
    </cfRule>
  </conditionalFormatting>
  <conditionalFormatting sqref="E29:G29">
    <cfRule type="expression" dxfId="2493" priority="87" stopIfTrue="1">
      <formula>AND($A29&lt;&gt;"COMPOSICAO",$A29&lt;&gt;"INSUMO",$A29&lt;&gt;"")</formula>
    </cfRule>
    <cfRule type="expression" dxfId="2492" priority="88" stopIfTrue="1">
      <formula>AND(OR($A29="COMPOSICAO",$A29="INSUMO",$A29&lt;&gt;""),$A29&lt;&gt;"")</formula>
    </cfRule>
  </conditionalFormatting>
  <conditionalFormatting sqref="F29:G29">
    <cfRule type="expression" dxfId="2491" priority="85" stopIfTrue="1">
      <formula>AND($A29&lt;&gt;"COMPOSICAO",$A29&lt;&gt;"INSUMO",$A29&lt;&gt;"")</formula>
    </cfRule>
    <cfRule type="expression" dxfId="2490" priority="86" stopIfTrue="1">
      <formula>AND(OR($A29="COMPOSICAO",$A29="INSUMO",$A29&lt;&gt;""),$A29&lt;&gt;"")</formula>
    </cfRule>
  </conditionalFormatting>
  <conditionalFormatting sqref="E29:G29">
    <cfRule type="expression" dxfId="2489" priority="83" stopIfTrue="1">
      <formula>AND($A29&lt;&gt;"COMPOSICAO",$A29&lt;&gt;"INSUMO",$A29&lt;&gt;"")</formula>
    </cfRule>
    <cfRule type="expression" dxfId="2488" priority="84" stopIfTrue="1">
      <formula>AND(OR($A29="COMPOSICAO",$A29="INSUMO",$A29&lt;&gt;""),$A29&lt;&gt;"")</formula>
    </cfRule>
  </conditionalFormatting>
  <conditionalFormatting sqref="E29:G29">
    <cfRule type="expression" dxfId="2487" priority="81" stopIfTrue="1">
      <formula>AND($A29&lt;&gt;"COMPOSICAO",$A29&lt;&gt;"INSUMO",$A29&lt;&gt;"")</formula>
    </cfRule>
    <cfRule type="expression" dxfId="2486" priority="82" stopIfTrue="1">
      <formula>AND(OR($A29="COMPOSICAO",$A29="INSUMO",$A29&lt;&gt;""),$A29&lt;&gt;"")</formula>
    </cfRule>
  </conditionalFormatting>
  <conditionalFormatting sqref="E29">
    <cfRule type="expression" dxfId="2485" priority="79" stopIfTrue="1">
      <formula>AND($A29&lt;&gt;"COMPOSICAO",$A29&lt;&gt;"INSUMO",$A29&lt;&gt;"")</formula>
    </cfRule>
    <cfRule type="expression" dxfId="2484" priority="80" stopIfTrue="1">
      <formula>AND(OR($A29="COMPOSICAO",$A29="INSUMO",$A29&lt;&gt;""),$A29&lt;&gt;"")</formula>
    </cfRule>
  </conditionalFormatting>
  <conditionalFormatting sqref="E29:G29">
    <cfRule type="expression" dxfId="2483" priority="77" stopIfTrue="1">
      <formula>AND($A29&lt;&gt;"COMPOSICAO",$A29&lt;&gt;"INSUMO",$A29&lt;&gt;"")</formula>
    </cfRule>
    <cfRule type="expression" dxfId="2482" priority="78" stopIfTrue="1">
      <formula>AND(OR($A29="COMPOSICAO",$A29="INSUMO",$A29&lt;&gt;""),$A29&lt;&gt;"")</formula>
    </cfRule>
  </conditionalFormatting>
  <conditionalFormatting sqref="E29">
    <cfRule type="expression" dxfId="2481" priority="75" stopIfTrue="1">
      <formula>AND($A29&lt;&gt;"COMPOSICAO",$A29&lt;&gt;"INSUMO",$A29&lt;&gt;"")</formula>
    </cfRule>
    <cfRule type="expression" dxfId="2480" priority="76" stopIfTrue="1">
      <formula>AND(OR($A29="COMPOSICAO",$A29="INSUMO",$A29&lt;&gt;""),$A29&lt;&gt;"")</formula>
    </cfRule>
  </conditionalFormatting>
  <conditionalFormatting sqref="F29:G29">
    <cfRule type="expression" dxfId="2479" priority="73" stopIfTrue="1">
      <formula>AND($A29&lt;&gt;"COMPOSICAO",$A29&lt;&gt;"INSUMO",$A29&lt;&gt;"")</formula>
    </cfRule>
    <cfRule type="expression" dxfId="2478" priority="74" stopIfTrue="1">
      <formula>AND(OR($A29="COMPOSICAO",$A29="INSUMO",$A29&lt;&gt;""),$A29&lt;&gt;"")</formula>
    </cfRule>
  </conditionalFormatting>
  <conditionalFormatting sqref="E29:G29">
    <cfRule type="expression" dxfId="2477" priority="71" stopIfTrue="1">
      <formula>AND($A29&lt;&gt;"COMPOSICAO",$A29&lt;&gt;"INSUMO",$A29&lt;&gt;"")</formula>
    </cfRule>
    <cfRule type="expression" dxfId="2476" priority="72" stopIfTrue="1">
      <formula>AND(OR($A29="COMPOSICAO",$A29="INSUMO",$A29&lt;&gt;""),$A29&lt;&gt;"")</formula>
    </cfRule>
  </conditionalFormatting>
  <conditionalFormatting sqref="E29:G29">
    <cfRule type="expression" dxfId="2475" priority="69" stopIfTrue="1">
      <formula>AND($A29&lt;&gt;"COMPOSICAO",$A29&lt;&gt;"INSUMO",$A29&lt;&gt;"")</formula>
    </cfRule>
    <cfRule type="expression" dxfId="2474" priority="70" stopIfTrue="1">
      <formula>AND(OR($A29="COMPOSICAO",$A29="INSUMO",$A29&lt;&gt;""),$A29&lt;&gt;"")</formula>
    </cfRule>
  </conditionalFormatting>
  <conditionalFormatting sqref="F30:G30">
    <cfRule type="expression" dxfId="2473" priority="67" stopIfTrue="1">
      <formula>AND($A30&lt;&gt;"COMPOSICAO",$A30&lt;&gt;"INSUMO",$A30&lt;&gt;"")</formula>
    </cfRule>
    <cfRule type="expression" dxfId="2472" priority="68" stopIfTrue="1">
      <formula>AND(OR($A30="COMPOSICAO",$A30="INSUMO",$A30&lt;&gt;""),$A30&lt;&gt;"")</formula>
    </cfRule>
  </conditionalFormatting>
  <conditionalFormatting sqref="F30:G30">
    <cfRule type="expression" dxfId="2471" priority="65" stopIfTrue="1">
      <formula>AND($A30&lt;&gt;"COMPOSICAO",$A30&lt;&gt;"INSUMO",$A30&lt;&gt;"")</formula>
    </cfRule>
    <cfRule type="expression" dxfId="2470" priority="66" stopIfTrue="1">
      <formula>AND(OR($A30="COMPOSICAO",$A30="INSUMO",$A30&lt;&gt;""),$A30&lt;&gt;"")</formula>
    </cfRule>
  </conditionalFormatting>
  <conditionalFormatting sqref="G30">
    <cfRule type="expression" dxfId="2469" priority="63" stopIfTrue="1">
      <formula>AND($A30&lt;&gt;"COMPOSICAO",$A30&lt;&gt;"INSUMO",$A30&lt;&gt;"")</formula>
    </cfRule>
    <cfRule type="expression" dxfId="2468" priority="64" stopIfTrue="1">
      <formula>AND(OR($A30="COMPOSICAO",$A30="INSUMO",$A30&lt;&gt;""),$A30&lt;&gt;"")</formula>
    </cfRule>
  </conditionalFormatting>
  <conditionalFormatting sqref="F31:G31">
    <cfRule type="expression" dxfId="2467" priority="61" stopIfTrue="1">
      <formula>AND($A31&lt;&gt;"COMPOSICAO",$A31&lt;&gt;"INSUMO",$A31&lt;&gt;"")</formula>
    </cfRule>
    <cfRule type="expression" dxfId="2466" priority="62" stopIfTrue="1">
      <formula>AND(OR($A31="COMPOSICAO",$A31="INSUMO",$A31&lt;&gt;""),$A31&lt;&gt;"")</formula>
    </cfRule>
  </conditionalFormatting>
  <conditionalFormatting sqref="F31:G31">
    <cfRule type="expression" dxfId="2465" priority="59" stopIfTrue="1">
      <formula>AND($A31&lt;&gt;"COMPOSICAO",$A31&lt;&gt;"INSUMO",$A31&lt;&gt;"")</formula>
    </cfRule>
    <cfRule type="expression" dxfId="2464" priority="60" stopIfTrue="1">
      <formula>AND(OR($A31="COMPOSICAO",$A31="INSUMO",$A31&lt;&gt;""),$A31&lt;&gt;"")</formula>
    </cfRule>
  </conditionalFormatting>
  <conditionalFormatting sqref="G31">
    <cfRule type="expression" dxfId="2463" priority="57" stopIfTrue="1">
      <formula>AND($A31&lt;&gt;"COMPOSICAO",$A31&lt;&gt;"INSUMO",$A31&lt;&gt;"")</formula>
    </cfRule>
    <cfRule type="expression" dxfId="2462" priority="58" stopIfTrue="1">
      <formula>AND(OR($A31="COMPOSICAO",$A31="INSUMO",$A31&lt;&gt;""),$A31&lt;&gt;"")</formula>
    </cfRule>
  </conditionalFormatting>
  <conditionalFormatting sqref="F32:G32">
    <cfRule type="expression" dxfId="2461" priority="55" stopIfTrue="1">
      <formula>AND($A32&lt;&gt;"COMPOSICAO",$A32&lt;&gt;"INSUMO",$A32&lt;&gt;"")</formula>
    </cfRule>
    <cfRule type="expression" dxfId="2460" priority="56" stopIfTrue="1">
      <formula>AND(OR($A32="COMPOSICAO",$A32="INSUMO",$A32&lt;&gt;""),$A32&lt;&gt;"")</formula>
    </cfRule>
  </conditionalFormatting>
  <conditionalFormatting sqref="F32:G32">
    <cfRule type="expression" dxfId="2459" priority="53" stopIfTrue="1">
      <formula>AND($A32&lt;&gt;"COMPOSICAO",$A32&lt;&gt;"INSUMO",$A32&lt;&gt;"")</formula>
    </cfRule>
    <cfRule type="expression" dxfId="2458" priority="54" stopIfTrue="1">
      <formula>AND(OR($A32="COMPOSICAO",$A32="INSUMO",$A32&lt;&gt;""),$A32&lt;&gt;"")</formula>
    </cfRule>
  </conditionalFormatting>
  <conditionalFormatting sqref="G32">
    <cfRule type="expression" dxfId="2457" priority="51" stopIfTrue="1">
      <formula>AND($A32&lt;&gt;"COMPOSICAO",$A32&lt;&gt;"INSUMO",$A32&lt;&gt;"")</formula>
    </cfRule>
    <cfRule type="expression" dxfId="2456" priority="52" stopIfTrue="1">
      <formula>AND(OR($A32="COMPOSICAO",$A32="INSUMO",$A32&lt;&gt;""),$A32&lt;&gt;"")</formula>
    </cfRule>
  </conditionalFormatting>
  <conditionalFormatting sqref="F33:G33">
    <cfRule type="expression" dxfId="2455" priority="49" stopIfTrue="1">
      <formula>AND($A33&lt;&gt;"COMPOSICAO",$A33&lt;&gt;"INSUMO",$A33&lt;&gt;"")</formula>
    </cfRule>
    <cfRule type="expression" dxfId="2454" priority="50" stopIfTrue="1">
      <formula>AND(OR($A33="COMPOSICAO",$A33="INSUMO",$A33&lt;&gt;""),$A33&lt;&gt;"")</formula>
    </cfRule>
  </conditionalFormatting>
  <conditionalFormatting sqref="F33:G33">
    <cfRule type="expression" dxfId="2453" priority="47" stopIfTrue="1">
      <formula>AND($A33&lt;&gt;"COMPOSICAO",$A33&lt;&gt;"INSUMO",$A33&lt;&gt;"")</formula>
    </cfRule>
    <cfRule type="expression" dxfId="2452" priority="48" stopIfTrue="1">
      <formula>AND(OR($A33="COMPOSICAO",$A33="INSUMO",$A33&lt;&gt;""),$A33&lt;&gt;"")</formula>
    </cfRule>
  </conditionalFormatting>
  <conditionalFormatting sqref="G33">
    <cfRule type="expression" dxfId="2451" priority="45" stopIfTrue="1">
      <formula>AND($A33&lt;&gt;"COMPOSICAO",$A33&lt;&gt;"INSUMO",$A33&lt;&gt;"")</formula>
    </cfRule>
    <cfRule type="expression" dxfId="2450" priority="46" stopIfTrue="1">
      <formula>AND(OR($A33="COMPOSICAO",$A33="INSUMO",$A33&lt;&gt;""),$A33&lt;&gt;"")</formula>
    </cfRule>
  </conditionalFormatting>
  <conditionalFormatting sqref="F34:G34">
    <cfRule type="expression" dxfId="2449" priority="43" stopIfTrue="1">
      <formula>AND($A34&lt;&gt;"COMPOSICAO",$A34&lt;&gt;"INSUMO",$A34&lt;&gt;"")</formula>
    </cfRule>
    <cfRule type="expression" dxfId="2448" priority="44" stopIfTrue="1">
      <formula>AND(OR($A34="COMPOSICAO",$A34="INSUMO",$A34&lt;&gt;""),$A34&lt;&gt;"")</formula>
    </cfRule>
  </conditionalFormatting>
  <conditionalFormatting sqref="F34:G34">
    <cfRule type="expression" dxfId="2447" priority="41" stopIfTrue="1">
      <formula>AND($A34&lt;&gt;"COMPOSICAO",$A34&lt;&gt;"INSUMO",$A34&lt;&gt;"")</formula>
    </cfRule>
    <cfRule type="expression" dxfId="2446" priority="42" stopIfTrue="1">
      <formula>AND(OR($A34="COMPOSICAO",$A34="INSUMO",$A34&lt;&gt;""),$A34&lt;&gt;"")</formula>
    </cfRule>
  </conditionalFormatting>
  <conditionalFormatting sqref="G34">
    <cfRule type="expression" dxfId="2445" priority="39" stopIfTrue="1">
      <formula>AND($A34&lt;&gt;"COMPOSICAO",$A34&lt;&gt;"INSUMO",$A34&lt;&gt;"")</formula>
    </cfRule>
    <cfRule type="expression" dxfId="2444" priority="40" stopIfTrue="1">
      <formula>AND(OR($A34="COMPOSICAO",$A34="INSUMO",$A34&lt;&gt;""),$A34&lt;&gt;"")</formula>
    </cfRule>
  </conditionalFormatting>
  <conditionalFormatting sqref="F30:F34">
    <cfRule type="expression" dxfId="2443" priority="37" stopIfTrue="1">
      <formula>AND($A30&lt;&gt;"COMPOSICAO",$A30&lt;&gt;"INSUMO",$A30&lt;&gt;"")</formula>
    </cfRule>
    <cfRule type="expression" dxfId="2442" priority="38" stopIfTrue="1">
      <formula>AND(OR($A30="COMPOSICAO",$A30="INSUMO",$A30&lt;&gt;""),$A30&lt;&gt;"")</formula>
    </cfRule>
  </conditionalFormatting>
  <conditionalFormatting sqref="F30:F34">
    <cfRule type="expression" dxfId="2441" priority="35" stopIfTrue="1">
      <formula>AND($A30&lt;&gt;"COMPOSICAO",$A30&lt;&gt;"INSUMO",$A30&lt;&gt;"")</formula>
    </cfRule>
    <cfRule type="expression" dxfId="2440" priority="36" stopIfTrue="1">
      <formula>AND(OR($A30="COMPOSICAO",$A30="INSUMO",$A30&lt;&gt;""),$A30&lt;&gt;"")</formula>
    </cfRule>
  </conditionalFormatting>
  <conditionalFormatting sqref="F30:F34">
    <cfRule type="expression" dxfId="2439" priority="33" stopIfTrue="1">
      <formula>AND($A30&lt;&gt;"COMPOSICAO",$A30&lt;&gt;"INSUMO",$A30&lt;&gt;"")</formula>
    </cfRule>
    <cfRule type="expression" dxfId="2438" priority="34" stopIfTrue="1">
      <formula>AND(OR($A30="COMPOSICAO",$A30="INSUMO",$A30&lt;&gt;""),$A30&lt;&gt;"")</formula>
    </cfRule>
  </conditionalFormatting>
  <conditionalFormatting sqref="F30:F34">
    <cfRule type="expression" dxfId="2437" priority="31" stopIfTrue="1">
      <formula>AND($A30&lt;&gt;"COMPOSICAO",$A30&lt;&gt;"INSUMO",$A30&lt;&gt;"")</formula>
    </cfRule>
    <cfRule type="expression" dxfId="2436" priority="32" stopIfTrue="1">
      <formula>AND(OR($A30="COMPOSICAO",$A30="INSUMO",$A30&lt;&gt;""),$A30&lt;&gt;"")</formula>
    </cfRule>
  </conditionalFormatting>
  <conditionalFormatting sqref="F30:F34">
    <cfRule type="expression" dxfId="2435" priority="29" stopIfTrue="1">
      <formula>AND($A30&lt;&gt;"COMPOSICAO",$A30&lt;&gt;"INSUMO",$A30&lt;&gt;"")</formula>
    </cfRule>
    <cfRule type="expression" dxfId="2434" priority="30" stopIfTrue="1">
      <formula>AND(OR($A30="COMPOSICAO",$A30="INSUMO",$A30&lt;&gt;""),$A30&lt;&gt;"")</formula>
    </cfRule>
  </conditionalFormatting>
  <conditionalFormatting sqref="F30:F34">
    <cfRule type="expression" dxfId="2433" priority="27" stopIfTrue="1">
      <formula>AND($A30&lt;&gt;"COMPOSICAO",$A30&lt;&gt;"INSUMO",$A30&lt;&gt;"")</formula>
    </cfRule>
    <cfRule type="expression" dxfId="2432" priority="28" stopIfTrue="1">
      <formula>AND(OR($A30="COMPOSICAO",$A30="INSUMO",$A30&lt;&gt;""),$A30&lt;&gt;"")</formula>
    </cfRule>
  </conditionalFormatting>
  <conditionalFormatting sqref="F30:F34">
    <cfRule type="expression" dxfId="2431" priority="25" stopIfTrue="1">
      <formula>AND($A30&lt;&gt;"COMPOSICAO",$A30&lt;&gt;"INSUMO",$A30&lt;&gt;"")</formula>
    </cfRule>
    <cfRule type="expression" dxfId="2430" priority="26" stopIfTrue="1">
      <formula>AND(OR($A30="COMPOSICAO",$A30="INSUMO",$A30&lt;&gt;""),$A30&lt;&gt;"")</formula>
    </cfRule>
  </conditionalFormatting>
  <conditionalFormatting sqref="F30:F34">
    <cfRule type="expression" dxfId="2429" priority="23" stopIfTrue="1">
      <formula>AND($A30&lt;&gt;"COMPOSICAO",$A30&lt;&gt;"INSUMO",$A30&lt;&gt;"")</formula>
    </cfRule>
    <cfRule type="expression" dxfId="2428" priority="24" stopIfTrue="1">
      <formula>AND(OR($A30="COMPOSICAO",$A30="INSUMO",$A30&lt;&gt;""),$A30&lt;&gt;"")</formula>
    </cfRule>
  </conditionalFormatting>
  <conditionalFormatting sqref="F30:F34">
    <cfRule type="expression" dxfId="2427" priority="21" stopIfTrue="1">
      <formula>AND($A30&lt;&gt;"COMPOSICAO",$A30&lt;&gt;"INSUMO",$A30&lt;&gt;"")</formula>
    </cfRule>
    <cfRule type="expression" dxfId="2426" priority="22" stopIfTrue="1">
      <formula>AND(OR($A30="COMPOSICAO",$A30="INSUMO",$A30&lt;&gt;""),$A30&lt;&gt;"")</formula>
    </cfRule>
  </conditionalFormatting>
  <conditionalFormatting sqref="F30:F34">
    <cfRule type="expression" dxfId="2425" priority="19" stopIfTrue="1">
      <formula>AND($A30&lt;&gt;"COMPOSICAO",$A30&lt;&gt;"INSUMO",$A30&lt;&gt;"")</formula>
    </cfRule>
    <cfRule type="expression" dxfId="2424" priority="20" stopIfTrue="1">
      <formula>AND(OR($A30="COMPOSICAO",$A30="INSUMO",$A30&lt;&gt;""),$A30&lt;&gt;"")</formula>
    </cfRule>
  </conditionalFormatting>
  <conditionalFormatting sqref="F30:F34">
    <cfRule type="expression" dxfId="2423" priority="17" stopIfTrue="1">
      <formula>AND($A30&lt;&gt;"COMPOSICAO",$A30&lt;&gt;"INSUMO",$A30&lt;&gt;"")</formula>
    </cfRule>
    <cfRule type="expression" dxfId="2422" priority="18" stopIfTrue="1">
      <formula>AND(OR($A30="COMPOSICAO",$A30="INSUMO",$A30&lt;&gt;""),$A30&lt;&gt;"")</formula>
    </cfRule>
  </conditionalFormatting>
  <conditionalFormatting sqref="F30:F34">
    <cfRule type="expression" dxfId="2421" priority="15" stopIfTrue="1">
      <formula>AND($A30&lt;&gt;"COMPOSICAO",$A30&lt;&gt;"INSUMO",$A30&lt;&gt;"")</formula>
    </cfRule>
    <cfRule type="expression" dxfId="2420" priority="16" stopIfTrue="1">
      <formula>AND(OR($A30="COMPOSICAO",$A30="INSUMO",$A30&lt;&gt;""),$A30&lt;&gt;"")</formula>
    </cfRule>
  </conditionalFormatting>
  <conditionalFormatting sqref="F30:F34">
    <cfRule type="expression" dxfId="2419" priority="13" stopIfTrue="1">
      <formula>AND($A30&lt;&gt;"COMPOSICAO",$A30&lt;&gt;"INSUMO",$A30&lt;&gt;"")</formula>
    </cfRule>
    <cfRule type="expression" dxfId="2418" priority="14" stopIfTrue="1">
      <formula>AND(OR($A30="COMPOSICAO",$A30="INSUMO",$A30&lt;&gt;""),$A30&lt;&gt;"")</formula>
    </cfRule>
  </conditionalFormatting>
  <conditionalFormatting sqref="A19">
    <cfRule type="expression" dxfId="2417" priority="11" stopIfTrue="1">
      <formula>AND($A19&lt;&gt;"COMPOSICAO",$A19&lt;&gt;"INSUMO",$A19&lt;&gt;"")</formula>
    </cfRule>
    <cfRule type="expression" dxfId="2416" priority="12" stopIfTrue="1">
      <formula>AND(OR($A19="COMPOSICAO",$A19="INSUMO",$A19&lt;&gt;""),$A19&lt;&gt;"")</formula>
    </cfRule>
  </conditionalFormatting>
  <conditionalFormatting sqref="A19">
    <cfRule type="expression" dxfId="2415" priority="9" stopIfTrue="1">
      <formula>AND($A19&lt;&gt;"COMPOSICAO",$A19&lt;&gt;"INSUMO",$A19&lt;&gt;"")</formula>
    </cfRule>
    <cfRule type="expression" dxfId="2414" priority="10" stopIfTrue="1">
      <formula>AND(OR($A19="COMPOSICAO",$A19="INSUMO",$A19&lt;&gt;""),$A19&lt;&gt;"")</formula>
    </cfRule>
  </conditionalFormatting>
  <conditionalFormatting sqref="A19">
    <cfRule type="expression" dxfId="2413" priority="7" stopIfTrue="1">
      <formula>AND($A19&lt;&gt;"COMPOSICAO",$A19&lt;&gt;"INSUMO",$A19&lt;&gt;"")</formula>
    </cfRule>
    <cfRule type="expression" dxfId="2412" priority="8" stopIfTrue="1">
      <formula>AND(OR($A19="COMPOSICAO",$A19="INSUMO",$A19&lt;&gt;""),$A19&lt;&gt;"")</formula>
    </cfRule>
  </conditionalFormatting>
  <conditionalFormatting sqref="A29">
    <cfRule type="expression" dxfId="2411" priority="5" stopIfTrue="1">
      <formula>AND($A29&lt;&gt;"COMPOSICAO",$A29&lt;&gt;"INSUMO",$A29&lt;&gt;"")</formula>
    </cfRule>
    <cfRule type="expression" dxfId="2410" priority="6" stopIfTrue="1">
      <formula>AND(OR($A29="COMPOSICAO",$A29="INSUMO",$A29&lt;&gt;""),$A29&lt;&gt;"")</formula>
    </cfRule>
  </conditionalFormatting>
  <conditionalFormatting sqref="A29">
    <cfRule type="expression" dxfId="2409" priority="3" stopIfTrue="1">
      <formula>AND($A29&lt;&gt;"COMPOSICAO",$A29&lt;&gt;"INSUMO",$A29&lt;&gt;"")</formula>
    </cfRule>
    <cfRule type="expression" dxfId="2408" priority="4" stopIfTrue="1">
      <formula>AND(OR($A29="COMPOSICAO",$A29="INSUMO",$A29&lt;&gt;""),$A29&lt;&gt;"")</formula>
    </cfRule>
  </conditionalFormatting>
  <conditionalFormatting sqref="A29">
    <cfRule type="expression" dxfId="2407" priority="1" stopIfTrue="1">
      <formula>AND($A29&lt;&gt;"COMPOSICAO",$A29&lt;&gt;"INSUMO",$A29&lt;&gt;"")</formula>
    </cfRule>
    <cfRule type="expression" dxfId="2406" priority="2" stopIfTrue="1">
      <formula>AND(OR($A29="COMPOSICAO",$A29="INSUMO",$A29&lt;&gt;""),$A29&lt;&gt;"")</formula>
    </cfRule>
  </conditionalFormatting>
  <pageMargins left="0.51181102362204722" right="0.51181102362204722" top="0.78740157480314965" bottom="0.78740157480314965" header="0.31496062992125984" footer="0.31496062992125984"/>
  <pageSetup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47"/>
  <sheetViews>
    <sheetView view="pageBreakPreview" zoomScaleNormal="100" zoomScaleSheetLayoutView="100" workbookViewId="0">
      <selection activeCell="G355" sqref="G355"/>
    </sheetView>
  </sheetViews>
  <sheetFormatPr defaultRowHeight="12.75"/>
  <cols>
    <col min="1" max="1" width="12.42578125" bestFit="1" customWidth="1"/>
    <col min="2" max="2" width="10.5703125" bestFit="1" customWidth="1"/>
    <col min="3" max="3" width="61.140625" customWidth="1"/>
    <col min="4" max="4" width="6.7109375" bestFit="1" customWidth="1"/>
    <col min="5" max="5" width="17.140625" bestFit="1" customWidth="1"/>
    <col min="6" max="6" width="19.7109375" bestFit="1" customWidth="1"/>
    <col min="7" max="7" width="14.5703125" bestFit="1" customWidth="1"/>
  </cols>
  <sheetData>
    <row r="1" spans="1:7">
      <c r="C1" s="234" t="s">
        <v>462</v>
      </c>
      <c r="D1" s="234"/>
      <c r="E1" s="234"/>
      <c r="F1" s="234"/>
      <c r="G1" s="234"/>
    </row>
    <row r="2" spans="1:7">
      <c r="C2" s="234" t="s">
        <v>463</v>
      </c>
      <c r="D2" s="234"/>
      <c r="E2" s="234"/>
      <c r="F2" s="234"/>
      <c r="G2" s="234"/>
    </row>
    <row r="3" spans="1:7">
      <c r="C3" s="234" t="s">
        <v>458</v>
      </c>
      <c r="D3" s="234"/>
      <c r="E3" s="234"/>
      <c r="F3" s="234"/>
      <c r="G3" s="234"/>
    </row>
    <row r="5" spans="1:7" ht="15.75">
      <c r="A5" s="235" t="s">
        <v>25</v>
      </c>
      <c r="B5" s="235"/>
      <c r="C5" s="235"/>
      <c r="D5" s="235"/>
      <c r="E5" s="235"/>
      <c r="F5" s="235"/>
      <c r="G5" s="235"/>
    </row>
    <row r="6" spans="1:7" ht="6.75" customHeight="1">
      <c r="A6" s="140"/>
      <c r="B6" s="140"/>
      <c r="C6" s="140"/>
      <c r="D6" s="140"/>
      <c r="E6" s="140"/>
      <c r="F6" s="140"/>
      <c r="G6" s="140"/>
    </row>
    <row r="7" spans="1:7" ht="33.75" customHeight="1">
      <c r="A7" s="236" t="str">
        <f>Planilha!A5</f>
        <v>OBJETO: EXECUÇÃO DE SERVIÇOS DE ESCAVAÇÃO EM SOLO DE 1.ª CATEGORIA, OBJETIVANDO À LIMPEZA, MANUTENÇÃO E DESASSOREAMENTO DE AGUADAS EM COMUNIDADES RURAIS DIFUSAS DE DIVERSOS MUNICÍPIOS DO ESTADO DA BAHIA.</v>
      </c>
      <c r="B7" s="236"/>
      <c r="C7" s="236"/>
      <c r="D7" s="236"/>
      <c r="E7" s="236"/>
      <c r="F7" s="236"/>
      <c r="G7" s="236"/>
    </row>
    <row r="8" spans="1:7" ht="6.75" customHeight="1" thickBot="1">
      <c r="A8" s="140"/>
      <c r="B8" s="140"/>
      <c r="C8" s="140"/>
      <c r="D8" s="140"/>
      <c r="E8" s="140"/>
      <c r="F8" s="140"/>
      <c r="G8" s="140"/>
    </row>
    <row r="9" spans="1:7" ht="20.100000000000001" customHeight="1" thickTop="1">
      <c r="E9" s="232" t="s">
        <v>26</v>
      </c>
      <c r="F9" s="233"/>
      <c r="G9" s="159">
        <v>28.82</v>
      </c>
    </row>
    <row r="10" spans="1:7" ht="20.100000000000001" customHeight="1">
      <c r="E10" s="240" t="s">
        <v>27</v>
      </c>
      <c r="F10" s="241"/>
      <c r="G10" s="160">
        <v>88.28</v>
      </c>
    </row>
    <row r="11" spans="1:7" ht="20.100000000000001" customHeight="1" thickBot="1">
      <c r="E11" s="242" t="s">
        <v>466</v>
      </c>
      <c r="F11" s="243"/>
      <c r="G11" s="244"/>
    </row>
    <row r="12" spans="1:7" ht="13.5" thickTop="1"/>
    <row r="13" spans="1:7" ht="60">
      <c r="A13" s="24" t="s">
        <v>188</v>
      </c>
      <c r="B13" s="24" t="s">
        <v>251</v>
      </c>
      <c r="C13" s="25" t="s">
        <v>252</v>
      </c>
      <c r="D13" s="24" t="s">
        <v>22</v>
      </c>
      <c r="E13" s="26" t="s">
        <v>29</v>
      </c>
      <c r="F13" s="26" t="s">
        <v>30</v>
      </c>
      <c r="G13" s="26" t="s">
        <v>31</v>
      </c>
    </row>
    <row r="14" spans="1:7" ht="60">
      <c r="A14" s="24" t="s">
        <v>36</v>
      </c>
      <c r="B14" s="73">
        <v>5705</v>
      </c>
      <c r="C14" s="25" t="s">
        <v>255</v>
      </c>
      <c r="D14" s="24" t="s">
        <v>50</v>
      </c>
      <c r="E14" s="70" t="s">
        <v>43</v>
      </c>
      <c r="F14" s="149">
        <f>G25</f>
        <v>12.209999999999999</v>
      </c>
      <c r="G14" s="27">
        <f t="shared" ref="G14:G19" si="0">ROUND(E14*F14,2)</f>
        <v>12.21</v>
      </c>
    </row>
    <row r="15" spans="1:7" ht="60">
      <c r="A15" s="24" t="s">
        <v>36</v>
      </c>
      <c r="B15" s="73">
        <v>53797</v>
      </c>
      <c r="C15" s="25" t="s">
        <v>257</v>
      </c>
      <c r="D15" s="24" t="s">
        <v>50</v>
      </c>
      <c r="E15" s="70" t="s">
        <v>43</v>
      </c>
      <c r="F15" s="149">
        <f>G29</f>
        <v>83.38</v>
      </c>
      <c r="G15" s="27">
        <f t="shared" si="0"/>
        <v>83.38</v>
      </c>
    </row>
    <row r="16" spans="1:7" ht="20.100000000000001" customHeight="1">
      <c r="A16" s="24" t="s">
        <v>36</v>
      </c>
      <c r="B16" s="73">
        <v>88282</v>
      </c>
      <c r="C16" s="25" t="s">
        <v>259</v>
      </c>
      <c r="D16" s="24" t="s">
        <v>50</v>
      </c>
      <c r="E16" s="70" t="s">
        <v>43</v>
      </c>
      <c r="F16" s="149">
        <f>G38</f>
        <v>20.900000000000002</v>
      </c>
      <c r="G16" s="27">
        <f t="shared" si="0"/>
        <v>20.9</v>
      </c>
    </row>
    <row r="17" spans="1:7" ht="60">
      <c r="A17" s="24" t="s">
        <v>36</v>
      </c>
      <c r="B17" s="73">
        <v>89264</v>
      </c>
      <c r="C17" s="25" t="s">
        <v>261</v>
      </c>
      <c r="D17" s="24" t="s">
        <v>50</v>
      </c>
      <c r="E17" s="70" t="s">
        <v>43</v>
      </c>
      <c r="F17" s="149">
        <f>G43</f>
        <v>6.51</v>
      </c>
      <c r="G17" s="27">
        <f t="shared" si="0"/>
        <v>6.51</v>
      </c>
    </row>
    <row r="18" spans="1:7" ht="60">
      <c r="A18" s="24" t="s">
        <v>36</v>
      </c>
      <c r="B18" s="73">
        <v>89265</v>
      </c>
      <c r="C18" s="25" t="s">
        <v>263</v>
      </c>
      <c r="D18" s="24" t="s">
        <v>50</v>
      </c>
      <c r="E18" s="70" t="s">
        <v>43</v>
      </c>
      <c r="F18" s="149">
        <f>G48</f>
        <v>2.6100000000000003</v>
      </c>
      <c r="G18" s="27">
        <f t="shared" si="0"/>
        <v>2.61</v>
      </c>
    </row>
    <row r="19" spans="1:7" ht="60">
      <c r="A19" s="24" t="s">
        <v>36</v>
      </c>
      <c r="B19" s="73">
        <v>89266</v>
      </c>
      <c r="C19" s="25" t="s">
        <v>265</v>
      </c>
      <c r="D19" s="24" t="s">
        <v>50</v>
      </c>
      <c r="E19" s="70" t="s">
        <v>43</v>
      </c>
      <c r="F19" s="149">
        <f>G53</f>
        <v>0.53</v>
      </c>
      <c r="G19" s="27">
        <f t="shared" si="0"/>
        <v>0.53</v>
      </c>
    </row>
    <row r="20" spans="1:7" ht="20.100000000000001" customHeight="1">
      <c r="D20" s="237" t="s">
        <v>403</v>
      </c>
      <c r="E20" s="238"/>
      <c r="F20" s="239"/>
      <c r="G20" s="143">
        <f>SUM(G14:G19)</f>
        <v>126.14000000000001</v>
      </c>
    </row>
    <row r="22" spans="1:7" ht="60">
      <c r="A22" s="24" t="s">
        <v>188</v>
      </c>
      <c r="B22" s="24" t="s">
        <v>254</v>
      </c>
      <c r="C22" s="25" t="s">
        <v>255</v>
      </c>
      <c r="D22" s="24" t="s">
        <v>50</v>
      </c>
      <c r="E22" s="26" t="s">
        <v>29</v>
      </c>
      <c r="F22" s="26" t="s">
        <v>30</v>
      </c>
      <c r="G22" s="26" t="s">
        <v>31</v>
      </c>
    </row>
    <row r="23" spans="1:7" ht="48">
      <c r="A23" s="24" t="s">
        <v>32</v>
      </c>
      <c r="B23" s="24">
        <v>37731</v>
      </c>
      <c r="C23" s="25" t="s">
        <v>267</v>
      </c>
      <c r="D23" s="24" t="s">
        <v>35</v>
      </c>
      <c r="E23" s="70" t="s">
        <v>268</v>
      </c>
      <c r="F23" s="149">
        <f>INSUMOS!D48</f>
        <v>14384.61</v>
      </c>
      <c r="G23" s="27">
        <f>ROUND(E23*F23,2)</f>
        <v>0.92</v>
      </c>
    </row>
    <row r="24" spans="1:7" ht="48">
      <c r="A24" s="24" t="s">
        <v>32</v>
      </c>
      <c r="B24" s="24">
        <v>37761</v>
      </c>
      <c r="C24" s="25" t="s">
        <v>270</v>
      </c>
      <c r="D24" s="24" t="s">
        <v>35</v>
      </c>
      <c r="E24" s="70" t="s">
        <v>268</v>
      </c>
      <c r="F24" s="149">
        <f>INSUMOS!D51</f>
        <v>175635.73</v>
      </c>
      <c r="G24" s="27">
        <f>ROUND(E24*F24,2)</f>
        <v>11.29</v>
      </c>
    </row>
    <row r="25" spans="1:7" ht="20.100000000000001" customHeight="1">
      <c r="D25" s="237" t="s">
        <v>403</v>
      </c>
      <c r="E25" s="238"/>
      <c r="F25" s="239"/>
      <c r="G25" s="143">
        <f>SUM(G23:G24)</f>
        <v>12.209999999999999</v>
      </c>
    </row>
    <row r="27" spans="1:7" ht="60">
      <c r="A27" s="24" t="s">
        <v>188</v>
      </c>
      <c r="B27" s="24" t="s">
        <v>256</v>
      </c>
      <c r="C27" s="25" t="s">
        <v>257</v>
      </c>
      <c r="D27" s="24" t="s">
        <v>50</v>
      </c>
      <c r="E27" s="26" t="s">
        <v>29</v>
      </c>
      <c r="F27" s="26" t="s">
        <v>30</v>
      </c>
      <c r="G27" s="26" t="s">
        <v>31</v>
      </c>
    </row>
    <row r="28" spans="1:7" ht="20.100000000000001" customHeight="1">
      <c r="A28" s="24" t="s">
        <v>32</v>
      </c>
      <c r="B28" s="24">
        <v>4221</v>
      </c>
      <c r="C28" s="25" t="s">
        <v>215</v>
      </c>
      <c r="D28" s="24" t="s">
        <v>127</v>
      </c>
      <c r="E28" s="70" t="s">
        <v>271</v>
      </c>
      <c r="F28" s="149">
        <f>INSUMOS!D19</f>
        <v>3.33</v>
      </c>
      <c r="G28" s="27">
        <f>ROUND(E28*F28,2)</f>
        <v>83.38</v>
      </c>
    </row>
    <row r="29" spans="1:7" ht="20.100000000000001" customHeight="1">
      <c r="D29" s="237" t="s">
        <v>403</v>
      </c>
      <c r="E29" s="238"/>
      <c r="F29" s="239"/>
      <c r="G29" s="143">
        <f>SUM(G28)</f>
        <v>83.38</v>
      </c>
    </row>
    <row r="31" spans="1:7">
      <c r="A31" s="24" t="s">
        <v>97</v>
      </c>
      <c r="B31" s="24" t="s">
        <v>258</v>
      </c>
      <c r="C31" s="25" t="s">
        <v>259</v>
      </c>
      <c r="D31" s="24" t="s">
        <v>50</v>
      </c>
      <c r="E31" s="26" t="s">
        <v>29</v>
      </c>
      <c r="F31" s="26" t="s">
        <v>30</v>
      </c>
      <c r="G31" s="26" t="s">
        <v>31</v>
      </c>
    </row>
    <row r="32" spans="1:7" ht="20.100000000000001" customHeight="1">
      <c r="A32" s="24" t="s">
        <v>32</v>
      </c>
      <c r="B32" s="24" t="s">
        <v>272</v>
      </c>
      <c r="C32" s="25" t="s">
        <v>273</v>
      </c>
      <c r="D32" s="24" t="s">
        <v>50</v>
      </c>
      <c r="E32" s="70" t="s">
        <v>43</v>
      </c>
      <c r="F32" s="149">
        <f>INSUMOS!D18</f>
        <v>16.75</v>
      </c>
      <c r="G32" s="27">
        <f t="shared" ref="G32:G37" si="1">ROUND(E32*F32,2)</f>
        <v>16.75</v>
      </c>
    </row>
    <row r="33" spans="1:7" ht="24">
      <c r="A33" s="24" t="s">
        <v>32</v>
      </c>
      <c r="B33" s="24">
        <v>37370</v>
      </c>
      <c r="C33" s="25" t="s">
        <v>101</v>
      </c>
      <c r="D33" s="24" t="s">
        <v>50</v>
      </c>
      <c r="E33" s="70" t="s">
        <v>43</v>
      </c>
      <c r="F33" s="149">
        <f>INSUMOS!D43</f>
        <v>3.09</v>
      </c>
      <c r="G33" s="27">
        <f t="shared" si="1"/>
        <v>3.09</v>
      </c>
    </row>
    <row r="34" spans="1:7" ht="24">
      <c r="A34" s="24" t="s">
        <v>32</v>
      </c>
      <c r="B34" s="24" t="s">
        <v>102</v>
      </c>
      <c r="C34" s="25" t="s">
        <v>103</v>
      </c>
      <c r="D34" s="24" t="s">
        <v>50</v>
      </c>
      <c r="E34" s="70" t="s">
        <v>43</v>
      </c>
      <c r="F34" s="149">
        <f>INSUMOS!D44</f>
        <v>0.6</v>
      </c>
      <c r="G34" s="27">
        <f t="shared" si="1"/>
        <v>0.6</v>
      </c>
    </row>
    <row r="35" spans="1:7" ht="24">
      <c r="A35" s="24" t="s">
        <v>32</v>
      </c>
      <c r="B35" s="24" t="s">
        <v>104</v>
      </c>
      <c r="C35" s="25" t="s">
        <v>105</v>
      </c>
      <c r="D35" s="24" t="s">
        <v>50</v>
      </c>
      <c r="E35" s="70" t="s">
        <v>43</v>
      </c>
      <c r="F35" s="149">
        <f>INSUMOS!D45</f>
        <v>0.37</v>
      </c>
      <c r="G35" s="27">
        <f t="shared" si="1"/>
        <v>0.37</v>
      </c>
    </row>
    <row r="36" spans="1:7" ht="24">
      <c r="A36" s="24" t="s">
        <v>32</v>
      </c>
      <c r="B36" s="24" t="s">
        <v>106</v>
      </c>
      <c r="C36" s="25" t="s">
        <v>107</v>
      </c>
      <c r="D36" s="24" t="s">
        <v>50</v>
      </c>
      <c r="E36" s="70" t="s">
        <v>43</v>
      </c>
      <c r="F36" s="149">
        <f>INSUMOS!D46</f>
        <v>0.02</v>
      </c>
      <c r="G36" s="27">
        <f t="shared" si="1"/>
        <v>0.02</v>
      </c>
    </row>
    <row r="37" spans="1:7" ht="24">
      <c r="A37" s="24" t="s">
        <v>36</v>
      </c>
      <c r="B37" s="73">
        <v>95347</v>
      </c>
      <c r="C37" s="25" t="s">
        <v>275</v>
      </c>
      <c r="D37" s="24" t="s">
        <v>50</v>
      </c>
      <c r="E37" s="70" t="s">
        <v>43</v>
      </c>
      <c r="F37" s="149">
        <f>G103</f>
        <v>7.0000000000000007E-2</v>
      </c>
      <c r="G37" s="27">
        <f t="shared" si="1"/>
        <v>7.0000000000000007E-2</v>
      </c>
    </row>
    <row r="38" spans="1:7" ht="20.100000000000001" customHeight="1">
      <c r="D38" s="237" t="s">
        <v>403</v>
      </c>
      <c r="E38" s="238"/>
      <c r="F38" s="239"/>
      <c r="G38" s="143">
        <f>SUM(G32:G37)</f>
        <v>20.900000000000002</v>
      </c>
    </row>
    <row r="40" spans="1:7" ht="60">
      <c r="A40" s="24" t="s">
        <v>188</v>
      </c>
      <c r="B40" s="24" t="s">
        <v>260</v>
      </c>
      <c r="C40" s="25" t="s">
        <v>261</v>
      </c>
      <c r="D40" s="24" t="s">
        <v>50</v>
      </c>
      <c r="E40" s="26" t="s">
        <v>29</v>
      </c>
      <c r="F40" s="26" t="s">
        <v>30</v>
      </c>
      <c r="G40" s="26" t="s">
        <v>31</v>
      </c>
    </row>
    <row r="41" spans="1:7" ht="48">
      <c r="A41" s="24" t="s">
        <v>32</v>
      </c>
      <c r="B41" s="24">
        <v>37731</v>
      </c>
      <c r="C41" s="25" t="s">
        <v>267</v>
      </c>
      <c r="D41" s="24" t="s">
        <v>35</v>
      </c>
      <c r="E41" s="70" t="s">
        <v>276</v>
      </c>
      <c r="F41" s="149">
        <f>INSUMOS!D48</f>
        <v>14384.61</v>
      </c>
      <c r="G41" s="27">
        <f>ROUND(E41*F41,2)</f>
        <v>0.49</v>
      </c>
    </row>
    <row r="42" spans="1:7" ht="48">
      <c r="A42" s="24" t="s">
        <v>32</v>
      </c>
      <c r="B42" s="24">
        <v>37761</v>
      </c>
      <c r="C42" s="25" t="s">
        <v>270</v>
      </c>
      <c r="D42" s="24" t="s">
        <v>35</v>
      </c>
      <c r="E42" s="70" t="s">
        <v>276</v>
      </c>
      <c r="F42" s="149">
        <f>INSUMOS!D51</f>
        <v>175635.73</v>
      </c>
      <c r="G42" s="27">
        <f>ROUND(E42*F42,2)</f>
        <v>6.02</v>
      </c>
    </row>
    <row r="43" spans="1:7" ht="20.100000000000001" customHeight="1">
      <c r="D43" s="237" t="s">
        <v>403</v>
      </c>
      <c r="E43" s="238"/>
      <c r="F43" s="239"/>
      <c r="G43" s="143">
        <f>SUM(G41:G42)</f>
        <v>6.51</v>
      </c>
    </row>
    <row r="45" spans="1:7" ht="60">
      <c r="A45" s="24" t="s">
        <v>188</v>
      </c>
      <c r="B45" s="24" t="s">
        <v>262</v>
      </c>
      <c r="C45" s="25" t="s">
        <v>263</v>
      </c>
      <c r="D45" s="24" t="s">
        <v>50</v>
      </c>
      <c r="E45" s="26" t="s">
        <v>29</v>
      </c>
      <c r="F45" s="26" t="s">
        <v>30</v>
      </c>
      <c r="G45" s="26" t="s">
        <v>31</v>
      </c>
    </row>
    <row r="46" spans="1:7" ht="48">
      <c r="A46" s="24" t="s">
        <v>32</v>
      </c>
      <c r="B46" s="24" t="s">
        <v>266</v>
      </c>
      <c r="C46" s="25" t="s">
        <v>267</v>
      </c>
      <c r="D46" s="24" t="s">
        <v>35</v>
      </c>
      <c r="E46" s="70" t="s">
        <v>277</v>
      </c>
      <c r="F46" s="149">
        <f>INSUMOS!D48</f>
        <v>14384.61</v>
      </c>
      <c r="G46" s="27">
        <f>ROUND(E46*F46,2)</f>
        <v>0.2</v>
      </c>
    </row>
    <row r="47" spans="1:7" ht="48">
      <c r="A47" s="24" t="s">
        <v>32</v>
      </c>
      <c r="B47" s="24" t="s">
        <v>269</v>
      </c>
      <c r="C47" s="25" t="s">
        <v>270</v>
      </c>
      <c r="D47" s="24" t="s">
        <v>35</v>
      </c>
      <c r="E47" s="70" t="s">
        <v>277</v>
      </c>
      <c r="F47" s="149">
        <f>INSUMOS!D51</f>
        <v>175635.73</v>
      </c>
      <c r="G47" s="27">
        <f>ROUND(E47*F47,2)</f>
        <v>2.41</v>
      </c>
    </row>
    <row r="48" spans="1:7" ht="20.100000000000001" customHeight="1">
      <c r="D48" s="237" t="s">
        <v>403</v>
      </c>
      <c r="E48" s="238"/>
      <c r="F48" s="239"/>
      <c r="G48" s="143">
        <f>SUM(G46:G47)</f>
        <v>2.6100000000000003</v>
      </c>
    </row>
    <row r="50" spans="1:7" ht="60">
      <c r="A50" s="24" t="s">
        <v>188</v>
      </c>
      <c r="B50" s="24" t="s">
        <v>264</v>
      </c>
      <c r="C50" s="25" t="s">
        <v>265</v>
      </c>
      <c r="D50" s="24" t="s">
        <v>50</v>
      </c>
      <c r="E50" s="26" t="s">
        <v>29</v>
      </c>
      <c r="F50" s="26" t="s">
        <v>30</v>
      </c>
      <c r="G50" s="26" t="s">
        <v>31</v>
      </c>
    </row>
    <row r="51" spans="1:7" ht="48">
      <c r="A51" s="24" t="s">
        <v>32</v>
      </c>
      <c r="B51" s="24" t="s">
        <v>266</v>
      </c>
      <c r="C51" s="25" t="s">
        <v>267</v>
      </c>
      <c r="D51" s="24" t="s">
        <v>35</v>
      </c>
      <c r="E51" s="70" t="s">
        <v>278</v>
      </c>
      <c r="F51" s="149">
        <f>INSUMOS!D48</f>
        <v>14384.61</v>
      </c>
      <c r="G51" s="27">
        <f>ROUND(E51*F51,2)</f>
        <v>0.04</v>
      </c>
    </row>
    <row r="52" spans="1:7" ht="48">
      <c r="A52" s="24" t="s">
        <v>32</v>
      </c>
      <c r="B52" s="24" t="s">
        <v>269</v>
      </c>
      <c r="C52" s="25" t="s">
        <v>270</v>
      </c>
      <c r="D52" s="24" t="s">
        <v>35</v>
      </c>
      <c r="E52" s="70" t="s">
        <v>278</v>
      </c>
      <c r="F52" s="149">
        <f>INSUMOS!D51</f>
        <v>175635.73</v>
      </c>
      <c r="G52" s="27">
        <f>ROUND(E52*F52,2)</f>
        <v>0.49</v>
      </c>
    </row>
    <row r="53" spans="1:7" ht="20.100000000000001" customHeight="1">
      <c r="D53" s="237" t="s">
        <v>403</v>
      </c>
      <c r="E53" s="238"/>
      <c r="F53" s="239"/>
      <c r="G53" s="143">
        <f>SUM(G51:G52)</f>
        <v>0.53</v>
      </c>
    </row>
    <row r="55" spans="1:7" ht="48">
      <c r="A55" s="24" t="s">
        <v>188</v>
      </c>
      <c r="B55" s="24" t="s">
        <v>412</v>
      </c>
      <c r="C55" s="25" t="s">
        <v>413</v>
      </c>
      <c r="D55" s="24" t="s">
        <v>22</v>
      </c>
      <c r="E55" s="26" t="s">
        <v>29</v>
      </c>
      <c r="F55" s="26" t="s">
        <v>30</v>
      </c>
      <c r="G55" s="26" t="s">
        <v>31</v>
      </c>
    </row>
    <row r="56" spans="1:7" ht="48">
      <c r="A56" s="24" t="s">
        <v>36</v>
      </c>
      <c r="B56" s="73">
        <v>5695</v>
      </c>
      <c r="C56" s="25" t="s">
        <v>416</v>
      </c>
      <c r="D56" s="24" t="s">
        <v>50</v>
      </c>
      <c r="E56" s="70" t="s">
        <v>43</v>
      </c>
      <c r="F56" s="149">
        <f>G67</f>
        <v>19.63</v>
      </c>
      <c r="G56" s="149">
        <f t="shared" ref="G56:G61" si="2">ROUND(E56*F56,2)</f>
        <v>19.63</v>
      </c>
    </row>
    <row r="57" spans="1:7" ht="48">
      <c r="A57" s="24" t="s">
        <v>36</v>
      </c>
      <c r="B57" s="73">
        <v>53792</v>
      </c>
      <c r="C57" s="25" t="s">
        <v>418</v>
      </c>
      <c r="D57" s="24" t="s">
        <v>50</v>
      </c>
      <c r="E57" s="70" t="s">
        <v>43</v>
      </c>
      <c r="F57" s="149">
        <f>G71</f>
        <v>101.47</v>
      </c>
      <c r="G57" s="149">
        <f t="shared" si="2"/>
        <v>101.47</v>
      </c>
    </row>
    <row r="58" spans="1:7" ht="20.100000000000001" customHeight="1">
      <c r="A58" s="24" t="s">
        <v>36</v>
      </c>
      <c r="B58" s="73">
        <v>88281</v>
      </c>
      <c r="C58" s="25" t="s">
        <v>420</v>
      </c>
      <c r="D58" s="24" t="s">
        <v>50</v>
      </c>
      <c r="E58" s="70" t="s">
        <v>43</v>
      </c>
      <c r="F58" s="149">
        <f>G80</f>
        <v>20.900000000000002</v>
      </c>
      <c r="G58" s="149">
        <f t="shared" si="2"/>
        <v>20.9</v>
      </c>
    </row>
    <row r="59" spans="1:7" ht="48">
      <c r="A59" s="24" t="s">
        <v>36</v>
      </c>
      <c r="B59" s="73">
        <v>91367</v>
      </c>
      <c r="C59" s="25" t="s">
        <v>422</v>
      </c>
      <c r="D59" s="24" t="s">
        <v>50</v>
      </c>
      <c r="E59" s="70" t="s">
        <v>43</v>
      </c>
      <c r="F59" s="149">
        <f>G89</f>
        <v>10.47</v>
      </c>
      <c r="G59" s="149">
        <f t="shared" si="2"/>
        <v>10.47</v>
      </c>
    </row>
    <row r="60" spans="1:7" ht="48">
      <c r="A60" s="24" t="s">
        <v>36</v>
      </c>
      <c r="B60" s="73">
        <v>91368</v>
      </c>
      <c r="C60" s="25" t="s">
        <v>424</v>
      </c>
      <c r="D60" s="24" t="s">
        <v>50</v>
      </c>
      <c r="E60" s="70" t="s">
        <v>43</v>
      </c>
      <c r="F60" s="149">
        <f>G94</f>
        <v>3.6599999999999997</v>
      </c>
      <c r="G60" s="149">
        <f t="shared" si="2"/>
        <v>3.66</v>
      </c>
    </row>
    <row r="61" spans="1:7" ht="48">
      <c r="A61" s="24" t="s">
        <v>36</v>
      </c>
      <c r="B61" s="73">
        <v>91369</v>
      </c>
      <c r="C61" s="25" t="s">
        <v>426</v>
      </c>
      <c r="D61" s="24" t="s">
        <v>50</v>
      </c>
      <c r="E61" s="70" t="s">
        <v>43</v>
      </c>
      <c r="F61" s="149">
        <f>G99</f>
        <v>0.76</v>
      </c>
      <c r="G61" s="149">
        <f t="shared" si="2"/>
        <v>0.76</v>
      </c>
    </row>
    <row r="62" spans="1:7" ht="20.100000000000001" customHeight="1">
      <c r="D62" s="237" t="s">
        <v>403</v>
      </c>
      <c r="E62" s="238"/>
      <c r="F62" s="239"/>
      <c r="G62" s="143">
        <f>SUM(G56:G61)</f>
        <v>156.88999999999999</v>
      </c>
    </row>
    <row r="64" spans="1:7" ht="48">
      <c r="A64" s="24" t="s">
        <v>188</v>
      </c>
      <c r="B64" s="24" t="s">
        <v>415</v>
      </c>
      <c r="C64" s="25" t="s">
        <v>416</v>
      </c>
      <c r="D64" s="24" t="s">
        <v>50</v>
      </c>
      <c r="E64" s="26" t="s">
        <v>29</v>
      </c>
      <c r="F64" s="26" t="s">
        <v>30</v>
      </c>
      <c r="G64" s="26" t="s">
        <v>31</v>
      </c>
    </row>
    <row r="65" spans="1:7" ht="24">
      <c r="A65" s="24" t="s">
        <v>32</v>
      </c>
      <c r="B65" s="73">
        <v>37733</v>
      </c>
      <c r="C65" s="25" t="s">
        <v>428</v>
      </c>
      <c r="D65" s="24" t="s">
        <v>35</v>
      </c>
      <c r="E65" s="70" t="s">
        <v>429</v>
      </c>
      <c r="F65" s="149">
        <f>INSUMOS!D49</f>
        <v>27342.65</v>
      </c>
      <c r="G65" s="149">
        <f>ROUND(E65*F65,2)</f>
        <v>2.0499999999999998</v>
      </c>
    </row>
    <row r="66" spans="1:7" ht="48">
      <c r="A66" s="24" t="s">
        <v>32</v>
      </c>
      <c r="B66" s="73">
        <v>37760</v>
      </c>
      <c r="C66" s="25" t="s">
        <v>431</v>
      </c>
      <c r="D66" s="24" t="s">
        <v>35</v>
      </c>
      <c r="E66" s="70" t="s">
        <v>429</v>
      </c>
      <c r="F66" s="149">
        <f>INSUMOS!D50</f>
        <v>234391.57</v>
      </c>
      <c r="G66" s="149">
        <f>ROUND(E66*F66,2)</f>
        <v>17.579999999999998</v>
      </c>
    </row>
    <row r="67" spans="1:7" ht="20.100000000000001" customHeight="1">
      <c r="D67" s="237" t="s">
        <v>403</v>
      </c>
      <c r="E67" s="238"/>
      <c r="F67" s="239"/>
      <c r="G67" s="143">
        <f>SUM(G65:G66)</f>
        <v>19.63</v>
      </c>
    </row>
    <row r="69" spans="1:7" ht="48">
      <c r="A69" s="24" t="s">
        <v>188</v>
      </c>
      <c r="B69" s="24" t="s">
        <v>417</v>
      </c>
      <c r="C69" s="25" t="s">
        <v>418</v>
      </c>
      <c r="D69" s="24" t="s">
        <v>50</v>
      </c>
      <c r="E69" s="26" t="s">
        <v>29</v>
      </c>
      <c r="F69" s="26" t="s">
        <v>30</v>
      </c>
      <c r="G69" s="26" t="s">
        <v>31</v>
      </c>
    </row>
    <row r="70" spans="1:7" ht="20.100000000000001" customHeight="1">
      <c r="A70" s="24" t="s">
        <v>32</v>
      </c>
      <c r="B70" s="73">
        <v>4221</v>
      </c>
      <c r="C70" s="25" t="s">
        <v>215</v>
      </c>
      <c r="D70" s="24" t="s">
        <v>127</v>
      </c>
      <c r="E70" s="70" t="s">
        <v>432</v>
      </c>
      <c r="F70" s="149">
        <f>INSUMOS!D19</f>
        <v>3.33</v>
      </c>
      <c r="G70" s="149">
        <f>ROUND(E70*F70,2)</f>
        <v>101.47</v>
      </c>
    </row>
    <row r="71" spans="1:7" ht="20.100000000000001" customHeight="1">
      <c r="D71" s="237" t="s">
        <v>403</v>
      </c>
      <c r="E71" s="238"/>
      <c r="F71" s="239"/>
      <c r="G71" s="143">
        <f>SUM(G70)</f>
        <v>101.47</v>
      </c>
    </row>
    <row r="73" spans="1:7">
      <c r="A73" s="24" t="s">
        <v>97</v>
      </c>
      <c r="B73" s="24" t="s">
        <v>419</v>
      </c>
      <c r="C73" s="25" t="s">
        <v>420</v>
      </c>
      <c r="D73" s="24" t="s">
        <v>50</v>
      </c>
      <c r="E73" s="26" t="s">
        <v>29</v>
      </c>
      <c r="F73" s="26" t="s">
        <v>30</v>
      </c>
      <c r="G73" s="26" t="s">
        <v>31</v>
      </c>
    </row>
    <row r="74" spans="1:7" ht="20.100000000000001" customHeight="1">
      <c r="A74" s="24" t="s">
        <v>32</v>
      </c>
      <c r="B74" s="73" t="s">
        <v>433</v>
      </c>
      <c r="C74" s="25" t="s">
        <v>434</v>
      </c>
      <c r="D74" s="24" t="s">
        <v>50</v>
      </c>
      <c r="E74" s="70" t="s">
        <v>43</v>
      </c>
      <c r="F74" s="149">
        <f>INSUMOS!D37</f>
        <v>16.75</v>
      </c>
      <c r="G74" s="149">
        <f t="shared" ref="G74:G79" si="3">ROUND(E74*F74,2)</f>
        <v>16.75</v>
      </c>
    </row>
    <row r="75" spans="1:7" ht="24">
      <c r="A75" s="24" t="s">
        <v>32</v>
      </c>
      <c r="B75" s="73" t="s">
        <v>100</v>
      </c>
      <c r="C75" s="25" t="s">
        <v>101</v>
      </c>
      <c r="D75" s="24" t="s">
        <v>50</v>
      </c>
      <c r="E75" s="70" t="s">
        <v>43</v>
      </c>
      <c r="F75" s="149">
        <f>INSUMOS!D43</f>
        <v>3.09</v>
      </c>
      <c r="G75" s="149">
        <f t="shared" si="3"/>
        <v>3.09</v>
      </c>
    </row>
    <row r="76" spans="1:7" ht="24">
      <c r="A76" s="24" t="s">
        <v>32</v>
      </c>
      <c r="B76" s="73" t="s">
        <v>102</v>
      </c>
      <c r="C76" s="25" t="s">
        <v>103</v>
      </c>
      <c r="D76" s="24" t="s">
        <v>50</v>
      </c>
      <c r="E76" s="70" t="s">
        <v>43</v>
      </c>
      <c r="F76" s="149">
        <f>INSUMOS!D44</f>
        <v>0.6</v>
      </c>
      <c r="G76" s="149">
        <f t="shared" si="3"/>
        <v>0.6</v>
      </c>
    </row>
    <row r="77" spans="1:7" ht="24">
      <c r="A77" s="24" t="s">
        <v>32</v>
      </c>
      <c r="B77" s="73" t="s">
        <v>104</v>
      </c>
      <c r="C77" s="25" t="s">
        <v>105</v>
      </c>
      <c r="D77" s="24" t="s">
        <v>50</v>
      </c>
      <c r="E77" s="70" t="s">
        <v>43</v>
      </c>
      <c r="F77" s="149">
        <f>INSUMOS!D45</f>
        <v>0.37</v>
      </c>
      <c r="G77" s="149">
        <f t="shared" si="3"/>
        <v>0.37</v>
      </c>
    </row>
    <row r="78" spans="1:7" ht="24">
      <c r="A78" s="24" t="s">
        <v>32</v>
      </c>
      <c r="B78" s="73" t="s">
        <v>106</v>
      </c>
      <c r="C78" s="25" t="s">
        <v>107</v>
      </c>
      <c r="D78" s="24" t="s">
        <v>50</v>
      </c>
      <c r="E78" s="70" t="s">
        <v>43</v>
      </c>
      <c r="F78" s="149">
        <f>INSUMOS!D46</f>
        <v>0.02</v>
      </c>
      <c r="G78" s="149">
        <f t="shared" si="3"/>
        <v>0.02</v>
      </c>
    </row>
    <row r="79" spans="1:7" ht="24">
      <c r="A79" s="24" t="s">
        <v>36</v>
      </c>
      <c r="B79" s="73">
        <v>95346</v>
      </c>
      <c r="C79" s="25" t="s">
        <v>436</v>
      </c>
      <c r="D79" s="24" t="s">
        <v>50</v>
      </c>
      <c r="E79" s="70" t="s">
        <v>43</v>
      </c>
      <c r="F79" s="149">
        <f>G84</f>
        <v>7.0000000000000007E-2</v>
      </c>
      <c r="G79" s="149">
        <f t="shared" si="3"/>
        <v>7.0000000000000007E-2</v>
      </c>
    </row>
    <row r="80" spans="1:7" ht="20.100000000000001" customHeight="1">
      <c r="D80" s="237" t="s">
        <v>403</v>
      </c>
      <c r="E80" s="238"/>
      <c r="F80" s="239"/>
      <c r="G80" s="143">
        <f>SUM(G74:G79)</f>
        <v>20.900000000000002</v>
      </c>
    </row>
    <row r="82" spans="1:7" ht="24">
      <c r="A82" s="24" t="s">
        <v>97</v>
      </c>
      <c r="B82" s="24" t="s">
        <v>435</v>
      </c>
      <c r="C82" s="25" t="s">
        <v>436</v>
      </c>
      <c r="D82" s="24" t="s">
        <v>50</v>
      </c>
      <c r="E82" s="26" t="s">
        <v>29</v>
      </c>
      <c r="F82" s="26" t="s">
        <v>30</v>
      </c>
      <c r="G82" s="26" t="s">
        <v>31</v>
      </c>
    </row>
    <row r="83" spans="1:7" ht="20.100000000000001" customHeight="1">
      <c r="A83" s="24" t="s">
        <v>32</v>
      </c>
      <c r="B83" s="73" t="s">
        <v>433</v>
      </c>
      <c r="C83" s="25" t="s">
        <v>434</v>
      </c>
      <c r="D83" s="24" t="s">
        <v>50</v>
      </c>
      <c r="E83" s="70" t="s">
        <v>279</v>
      </c>
      <c r="F83" s="149">
        <f>INSUMOS!D37</f>
        <v>16.75</v>
      </c>
      <c r="G83" s="149">
        <f>ROUND(E83*F83,2)</f>
        <v>7.0000000000000007E-2</v>
      </c>
    </row>
    <row r="84" spans="1:7" ht="20.100000000000001" customHeight="1">
      <c r="D84" s="237" t="s">
        <v>403</v>
      </c>
      <c r="E84" s="238"/>
      <c r="F84" s="239"/>
      <c r="G84" s="143">
        <f>SUM(G83)</f>
        <v>7.0000000000000007E-2</v>
      </c>
    </row>
    <row r="86" spans="1:7" ht="48">
      <c r="A86" s="24" t="s">
        <v>188</v>
      </c>
      <c r="B86" s="24" t="s">
        <v>421</v>
      </c>
      <c r="C86" s="25" t="s">
        <v>422</v>
      </c>
      <c r="D86" s="24" t="s">
        <v>50</v>
      </c>
      <c r="E86" s="26" t="s">
        <v>29</v>
      </c>
      <c r="F86" s="26" t="s">
        <v>30</v>
      </c>
      <c r="G86" s="26" t="s">
        <v>31</v>
      </c>
    </row>
    <row r="87" spans="1:7" ht="24">
      <c r="A87" s="24" t="s">
        <v>32</v>
      </c>
      <c r="B87" s="73" t="s">
        <v>427</v>
      </c>
      <c r="C87" s="25" t="s">
        <v>428</v>
      </c>
      <c r="D87" s="24" t="s">
        <v>35</v>
      </c>
      <c r="E87" s="70" t="s">
        <v>437</v>
      </c>
      <c r="F87" s="149">
        <f>INSUMOS!D49</f>
        <v>27342.65</v>
      </c>
      <c r="G87" s="149">
        <f>ROUND(E87*F87,2)</f>
        <v>1.0900000000000001</v>
      </c>
    </row>
    <row r="88" spans="1:7" ht="48">
      <c r="A88" s="24" t="s">
        <v>32</v>
      </c>
      <c r="B88" s="73" t="s">
        <v>430</v>
      </c>
      <c r="C88" s="25" t="s">
        <v>431</v>
      </c>
      <c r="D88" s="24" t="s">
        <v>35</v>
      </c>
      <c r="E88" s="70" t="s">
        <v>437</v>
      </c>
      <c r="F88" s="149">
        <f>INSUMOS!D50</f>
        <v>234391.57</v>
      </c>
      <c r="G88" s="149">
        <f>ROUND(E88*F88,2)</f>
        <v>9.3800000000000008</v>
      </c>
    </row>
    <row r="89" spans="1:7" ht="20.100000000000001" customHeight="1">
      <c r="D89" s="237" t="s">
        <v>403</v>
      </c>
      <c r="E89" s="238"/>
      <c r="F89" s="239"/>
      <c r="G89" s="143">
        <f>SUM(G87:G88)</f>
        <v>10.47</v>
      </c>
    </row>
    <row r="91" spans="1:7" ht="48">
      <c r="A91" s="24" t="s">
        <v>188</v>
      </c>
      <c r="B91" s="24" t="s">
        <v>423</v>
      </c>
      <c r="C91" s="25" t="s">
        <v>424</v>
      </c>
      <c r="D91" s="24" t="s">
        <v>50</v>
      </c>
      <c r="E91" s="26" t="s">
        <v>29</v>
      </c>
      <c r="F91" s="26" t="s">
        <v>30</v>
      </c>
      <c r="G91" s="26" t="s">
        <v>31</v>
      </c>
    </row>
    <row r="92" spans="1:7" ht="24">
      <c r="A92" s="24" t="s">
        <v>32</v>
      </c>
      <c r="B92" s="73" t="s">
        <v>427</v>
      </c>
      <c r="C92" s="25" t="s">
        <v>428</v>
      </c>
      <c r="D92" s="24" t="s">
        <v>35</v>
      </c>
      <c r="E92" s="70" t="s">
        <v>438</v>
      </c>
      <c r="F92" s="149">
        <f>INSUMOS!D49</f>
        <v>27342.65</v>
      </c>
      <c r="G92" s="149">
        <f>ROUND(E92*F92,2)</f>
        <v>0.38</v>
      </c>
    </row>
    <row r="93" spans="1:7" ht="48">
      <c r="A93" s="24" t="s">
        <v>32</v>
      </c>
      <c r="B93" s="73" t="s">
        <v>430</v>
      </c>
      <c r="C93" s="25" t="s">
        <v>431</v>
      </c>
      <c r="D93" s="24" t="s">
        <v>35</v>
      </c>
      <c r="E93" s="70" t="s">
        <v>438</v>
      </c>
      <c r="F93" s="149">
        <f>INSUMOS!D50</f>
        <v>234391.57</v>
      </c>
      <c r="G93" s="149">
        <f>ROUND(E93*F93,2)</f>
        <v>3.28</v>
      </c>
    </row>
    <row r="94" spans="1:7" ht="20.100000000000001" customHeight="1">
      <c r="D94" s="237" t="s">
        <v>403</v>
      </c>
      <c r="E94" s="238"/>
      <c r="F94" s="239"/>
      <c r="G94" s="143">
        <f>SUM(G92:G93)</f>
        <v>3.6599999999999997</v>
      </c>
    </row>
    <row r="96" spans="1:7" ht="48">
      <c r="A96" s="24" t="s">
        <v>188</v>
      </c>
      <c r="B96" s="24" t="s">
        <v>425</v>
      </c>
      <c r="C96" s="25" t="s">
        <v>426</v>
      </c>
      <c r="D96" s="24" t="s">
        <v>50</v>
      </c>
      <c r="E96" s="26" t="s">
        <v>29</v>
      </c>
      <c r="F96" s="26" t="s">
        <v>30</v>
      </c>
      <c r="G96" s="26" t="s">
        <v>31</v>
      </c>
    </row>
    <row r="97" spans="1:7" ht="24">
      <c r="A97" s="24" t="s">
        <v>32</v>
      </c>
      <c r="B97" s="73" t="s">
        <v>427</v>
      </c>
      <c r="C97" s="25" t="s">
        <v>428</v>
      </c>
      <c r="D97" s="24" t="s">
        <v>35</v>
      </c>
      <c r="E97" s="70" t="s">
        <v>439</v>
      </c>
      <c r="F97" s="149">
        <f>INSUMOS!D49</f>
        <v>27342.65</v>
      </c>
      <c r="G97" s="149">
        <f>ROUND(E97*F97,2)</f>
        <v>0.08</v>
      </c>
    </row>
    <row r="98" spans="1:7" ht="48">
      <c r="A98" s="24" t="s">
        <v>32</v>
      </c>
      <c r="B98" s="73" t="s">
        <v>430</v>
      </c>
      <c r="C98" s="25" t="s">
        <v>431</v>
      </c>
      <c r="D98" s="24" t="s">
        <v>35</v>
      </c>
      <c r="E98" s="70" t="s">
        <v>439</v>
      </c>
      <c r="F98" s="149">
        <f>INSUMOS!D50</f>
        <v>234391.57</v>
      </c>
      <c r="G98" s="149">
        <f>ROUND(E98*F98,2)</f>
        <v>0.68</v>
      </c>
    </row>
    <row r="99" spans="1:7" ht="20.100000000000001" customHeight="1">
      <c r="D99" s="237" t="s">
        <v>403</v>
      </c>
      <c r="E99" s="238"/>
      <c r="F99" s="239"/>
      <c r="G99" s="143">
        <f>SUM(G97:G98)</f>
        <v>0.76</v>
      </c>
    </row>
    <row r="101" spans="1:7" ht="24">
      <c r="A101" s="24" t="s">
        <v>97</v>
      </c>
      <c r="B101" s="24" t="s">
        <v>274</v>
      </c>
      <c r="C101" s="25" t="s">
        <v>275</v>
      </c>
      <c r="D101" s="24" t="s">
        <v>50</v>
      </c>
      <c r="E101" s="26" t="s">
        <v>29</v>
      </c>
      <c r="F101" s="26" t="s">
        <v>30</v>
      </c>
      <c r="G101" s="26" t="s">
        <v>31</v>
      </c>
    </row>
    <row r="102" spans="1:7" ht="20.100000000000001" customHeight="1">
      <c r="A102" s="24" t="s">
        <v>32</v>
      </c>
      <c r="B102" s="24">
        <v>4093</v>
      </c>
      <c r="C102" s="25" t="s">
        <v>273</v>
      </c>
      <c r="D102" s="24" t="s">
        <v>50</v>
      </c>
      <c r="E102" s="70" t="s">
        <v>279</v>
      </c>
      <c r="F102" s="149">
        <f>INSUMOS!D18</f>
        <v>16.75</v>
      </c>
      <c r="G102" s="27">
        <f>ROUND(E102*F102,2)</f>
        <v>7.0000000000000007E-2</v>
      </c>
    </row>
    <row r="103" spans="1:7" ht="20.100000000000001" customHeight="1">
      <c r="D103" s="237" t="s">
        <v>403</v>
      </c>
      <c r="E103" s="238"/>
      <c r="F103" s="239"/>
      <c r="G103" s="143">
        <f>SUM(G102)</f>
        <v>7.0000000000000007E-2</v>
      </c>
    </row>
    <row r="105" spans="1:7">
      <c r="A105" s="24" t="s">
        <v>97</v>
      </c>
      <c r="B105" s="24" t="s">
        <v>364</v>
      </c>
      <c r="C105" s="25" t="s">
        <v>282</v>
      </c>
      <c r="D105" s="24" t="s">
        <v>50</v>
      </c>
      <c r="E105" s="26" t="s">
        <v>29</v>
      </c>
      <c r="F105" s="26" t="s">
        <v>30</v>
      </c>
      <c r="G105" s="26" t="s">
        <v>31</v>
      </c>
    </row>
    <row r="106" spans="1:7" ht="20.100000000000001" customHeight="1">
      <c r="A106" s="24" t="s">
        <v>32</v>
      </c>
      <c r="B106" s="24">
        <v>2350</v>
      </c>
      <c r="C106" s="25" t="s">
        <v>365</v>
      </c>
      <c r="D106" s="24" t="s">
        <v>50</v>
      </c>
      <c r="E106" s="70" t="s">
        <v>43</v>
      </c>
      <c r="F106" s="149">
        <f>INSUMOS!D13</f>
        <v>12.91</v>
      </c>
      <c r="G106" s="27">
        <f t="shared" ref="G106:G111" si="4">ROUND(E106*F106,2)</f>
        <v>12.91</v>
      </c>
    </row>
    <row r="107" spans="1:7" ht="24">
      <c r="A107" s="24" t="s">
        <v>32</v>
      </c>
      <c r="B107" s="24">
        <v>37370</v>
      </c>
      <c r="C107" s="25" t="s">
        <v>101</v>
      </c>
      <c r="D107" s="24" t="s">
        <v>50</v>
      </c>
      <c r="E107" s="70" t="s">
        <v>43</v>
      </c>
      <c r="F107" s="149">
        <f>INSUMOS!D43</f>
        <v>3.09</v>
      </c>
      <c r="G107" s="27">
        <f t="shared" si="4"/>
        <v>3.09</v>
      </c>
    </row>
    <row r="108" spans="1:7" ht="24">
      <c r="A108" s="24" t="s">
        <v>32</v>
      </c>
      <c r="B108" s="24">
        <v>37371</v>
      </c>
      <c r="C108" s="25" t="s">
        <v>103</v>
      </c>
      <c r="D108" s="24" t="s">
        <v>50</v>
      </c>
      <c r="E108" s="70" t="s">
        <v>43</v>
      </c>
      <c r="F108" s="149">
        <f>INSUMOS!D44</f>
        <v>0.6</v>
      </c>
      <c r="G108" s="27">
        <f t="shared" si="4"/>
        <v>0.6</v>
      </c>
    </row>
    <row r="109" spans="1:7" ht="24">
      <c r="A109" s="24" t="s">
        <v>32</v>
      </c>
      <c r="B109" s="24">
        <v>37372</v>
      </c>
      <c r="C109" s="25" t="s">
        <v>105</v>
      </c>
      <c r="D109" s="24" t="s">
        <v>50</v>
      </c>
      <c r="E109" s="70" t="s">
        <v>43</v>
      </c>
      <c r="F109" s="149">
        <f>INSUMOS!D45</f>
        <v>0.37</v>
      </c>
      <c r="G109" s="27">
        <f t="shared" si="4"/>
        <v>0.37</v>
      </c>
    </row>
    <row r="110" spans="1:7" ht="24">
      <c r="A110" s="24" t="s">
        <v>32</v>
      </c>
      <c r="B110" s="24">
        <v>37373</v>
      </c>
      <c r="C110" s="25" t="s">
        <v>107</v>
      </c>
      <c r="D110" s="24" t="s">
        <v>50</v>
      </c>
      <c r="E110" s="70" t="s">
        <v>43</v>
      </c>
      <c r="F110" s="149">
        <f>INSUMOS!D46</f>
        <v>0.02</v>
      </c>
      <c r="G110" s="27">
        <f t="shared" si="4"/>
        <v>0.02</v>
      </c>
    </row>
    <row r="111" spans="1:7" ht="24">
      <c r="A111" s="24" t="s">
        <v>36</v>
      </c>
      <c r="B111" s="24">
        <v>95398</v>
      </c>
      <c r="C111" s="25" t="s">
        <v>367</v>
      </c>
      <c r="D111" s="24" t="s">
        <v>50</v>
      </c>
      <c r="E111" s="70" t="s">
        <v>43</v>
      </c>
      <c r="F111" s="149">
        <f>G116</f>
        <v>0.05</v>
      </c>
      <c r="G111" s="27">
        <f t="shared" si="4"/>
        <v>0.05</v>
      </c>
    </row>
    <row r="112" spans="1:7" ht="20.100000000000001" customHeight="1">
      <c r="D112" s="237" t="s">
        <v>403</v>
      </c>
      <c r="E112" s="238"/>
      <c r="F112" s="239"/>
      <c r="G112" s="143">
        <f>SUM(G106:G111)</f>
        <v>17.040000000000003</v>
      </c>
    </row>
    <row r="114" spans="1:7" ht="24">
      <c r="A114" s="24" t="s">
        <v>97</v>
      </c>
      <c r="B114" s="24" t="s">
        <v>366</v>
      </c>
      <c r="C114" s="25" t="s">
        <v>367</v>
      </c>
      <c r="D114" s="24" t="s">
        <v>50</v>
      </c>
      <c r="E114" s="26" t="s">
        <v>29</v>
      </c>
      <c r="F114" s="26" t="s">
        <v>30</v>
      </c>
      <c r="G114" s="26" t="s">
        <v>31</v>
      </c>
    </row>
    <row r="115" spans="1:7" ht="20.100000000000001" customHeight="1">
      <c r="A115" s="24" t="s">
        <v>32</v>
      </c>
      <c r="B115" s="24">
        <v>2350</v>
      </c>
      <c r="C115" s="25" t="s">
        <v>365</v>
      </c>
      <c r="D115" s="24" t="s">
        <v>50</v>
      </c>
      <c r="E115" s="70" t="s">
        <v>279</v>
      </c>
      <c r="F115" s="149">
        <f>INSUMOS!D13</f>
        <v>12.91</v>
      </c>
      <c r="G115" s="27">
        <f>ROUND(E115*F115,2)</f>
        <v>0.05</v>
      </c>
    </row>
    <row r="116" spans="1:7" ht="20.100000000000001" customHeight="1">
      <c r="D116" s="237" t="s">
        <v>403</v>
      </c>
      <c r="E116" s="238"/>
      <c r="F116" s="239"/>
      <c r="G116" s="143">
        <f>SUM(G115)</f>
        <v>0.05</v>
      </c>
    </row>
    <row r="118" spans="1:7" ht="27.75" customHeight="1">
      <c r="A118" s="24" t="s">
        <v>97</v>
      </c>
      <c r="B118" s="24" t="s">
        <v>368</v>
      </c>
      <c r="C118" s="25" t="s">
        <v>283</v>
      </c>
      <c r="D118" s="24" t="s">
        <v>50</v>
      </c>
      <c r="E118" s="26" t="s">
        <v>29</v>
      </c>
      <c r="F118" s="26" t="s">
        <v>30</v>
      </c>
      <c r="G118" s="26" t="s">
        <v>31</v>
      </c>
    </row>
    <row r="119" spans="1:7" ht="20.100000000000001" customHeight="1">
      <c r="A119" s="24" t="s">
        <v>32</v>
      </c>
      <c r="B119" s="24" t="s">
        <v>369</v>
      </c>
      <c r="C119" s="25" t="s">
        <v>370</v>
      </c>
      <c r="D119" s="24" t="s">
        <v>50</v>
      </c>
      <c r="E119" s="70" t="s">
        <v>43</v>
      </c>
      <c r="F119" s="149">
        <f>INSUMOS!D15</f>
        <v>72.819999999999993</v>
      </c>
      <c r="G119" s="27">
        <f>ROUND(E119*F119,2)</f>
        <v>72.819999999999993</v>
      </c>
    </row>
    <row r="120" spans="1:7" ht="24">
      <c r="A120" s="24" t="s">
        <v>32</v>
      </c>
      <c r="B120" s="24">
        <v>37372</v>
      </c>
      <c r="C120" s="25" t="s">
        <v>105</v>
      </c>
      <c r="D120" s="24" t="s">
        <v>50</v>
      </c>
      <c r="E120" s="70" t="s">
        <v>43</v>
      </c>
      <c r="F120" s="149">
        <f>INSUMOS!D45</f>
        <v>0.37</v>
      </c>
      <c r="G120" s="27">
        <f>ROUND(E120*F120,2)</f>
        <v>0.37</v>
      </c>
    </row>
    <row r="121" spans="1:7" ht="24">
      <c r="A121" s="24" t="s">
        <v>32</v>
      </c>
      <c r="B121" s="24">
        <v>37373</v>
      </c>
      <c r="C121" s="25" t="s">
        <v>107</v>
      </c>
      <c r="D121" s="24" t="s">
        <v>50</v>
      </c>
      <c r="E121" s="70" t="s">
        <v>43</v>
      </c>
      <c r="F121" s="149">
        <f>INSUMOS!D46</f>
        <v>0.02</v>
      </c>
      <c r="G121" s="27">
        <f>ROUND(E121*F121,2)</f>
        <v>0.02</v>
      </c>
    </row>
    <row r="122" spans="1:7" ht="20.100000000000001" customHeight="1">
      <c r="A122" s="24" t="s">
        <v>36</v>
      </c>
      <c r="B122" s="24" t="s">
        <v>110</v>
      </c>
      <c r="C122" s="25" t="s">
        <v>111</v>
      </c>
      <c r="D122" s="24" t="s">
        <v>50</v>
      </c>
      <c r="E122" s="70" t="s">
        <v>371</v>
      </c>
      <c r="F122" s="149">
        <f>G148</f>
        <v>0.83</v>
      </c>
      <c r="G122" s="27">
        <f>ROUND(E122*F122,2)</f>
        <v>0.04</v>
      </c>
    </row>
    <row r="123" spans="1:7" ht="24">
      <c r="A123" s="24" t="s">
        <v>36</v>
      </c>
      <c r="B123" s="24">
        <v>95402</v>
      </c>
      <c r="C123" s="25" t="s">
        <v>373</v>
      </c>
      <c r="D123" s="24" t="s">
        <v>50</v>
      </c>
      <c r="E123" s="70" t="s">
        <v>43</v>
      </c>
      <c r="F123" s="149">
        <f>G128</f>
        <v>0.87</v>
      </c>
      <c r="G123" s="27">
        <f>ROUND(E123*F123,2)</f>
        <v>0.87</v>
      </c>
    </row>
    <row r="124" spans="1:7" ht="20.100000000000001" customHeight="1">
      <c r="D124" s="237" t="s">
        <v>403</v>
      </c>
      <c r="E124" s="238"/>
      <c r="F124" s="239"/>
      <c r="G124" s="143">
        <f>SUM(G119:G123)</f>
        <v>74.12</v>
      </c>
    </row>
    <row r="126" spans="1:7" ht="24">
      <c r="A126" s="24" t="s">
        <v>97</v>
      </c>
      <c r="B126" s="24" t="s">
        <v>372</v>
      </c>
      <c r="C126" s="25" t="s">
        <v>373</v>
      </c>
      <c r="D126" s="24" t="s">
        <v>50</v>
      </c>
      <c r="E126" s="26" t="s">
        <v>29</v>
      </c>
      <c r="F126" s="26" t="s">
        <v>30</v>
      </c>
      <c r="G126" s="26" t="s">
        <v>31</v>
      </c>
    </row>
    <row r="127" spans="1:7" ht="20.100000000000001" customHeight="1">
      <c r="A127" s="24" t="s">
        <v>32</v>
      </c>
      <c r="B127" s="24">
        <v>2706</v>
      </c>
      <c r="C127" s="25" t="s">
        <v>370</v>
      </c>
      <c r="D127" s="24" t="s">
        <v>50</v>
      </c>
      <c r="E127" s="70" t="s">
        <v>381</v>
      </c>
      <c r="F127" s="149">
        <f>INSUMOS!D15</f>
        <v>72.819999999999993</v>
      </c>
      <c r="G127" s="27">
        <f>ROUND(E127*F127,2)</f>
        <v>0.87</v>
      </c>
    </row>
    <row r="128" spans="1:7" ht="20.100000000000001" customHeight="1">
      <c r="D128" s="237" t="s">
        <v>403</v>
      </c>
      <c r="E128" s="238"/>
      <c r="F128" s="239"/>
      <c r="G128" s="143">
        <f>SUM(G127)</f>
        <v>0.87</v>
      </c>
    </row>
    <row r="130" spans="1:7" ht="31.5" customHeight="1">
      <c r="A130" s="24" t="s">
        <v>97</v>
      </c>
      <c r="B130" s="24" t="s">
        <v>376</v>
      </c>
      <c r="C130" s="25" t="s">
        <v>375</v>
      </c>
      <c r="D130" s="24" t="s">
        <v>50</v>
      </c>
      <c r="E130" s="26" t="s">
        <v>29</v>
      </c>
      <c r="F130" s="26" t="s">
        <v>30</v>
      </c>
      <c r="G130" s="26" t="s">
        <v>31</v>
      </c>
    </row>
    <row r="131" spans="1:7" ht="20.100000000000001" customHeight="1">
      <c r="A131" s="24" t="s">
        <v>32</v>
      </c>
      <c r="B131" s="24">
        <v>4083</v>
      </c>
      <c r="C131" s="25" t="s">
        <v>377</v>
      </c>
      <c r="D131" s="24" t="s">
        <v>50</v>
      </c>
      <c r="E131" s="70" t="s">
        <v>43</v>
      </c>
      <c r="F131" s="149">
        <f>INSUMOS!D17</f>
        <v>21.63</v>
      </c>
      <c r="G131" s="27">
        <f t="shared" ref="G131:G137" si="5">ROUND(E131*F131,2)</f>
        <v>21.63</v>
      </c>
    </row>
    <row r="132" spans="1:7" ht="24">
      <c r="A132" s="24" t="s">
        <v>32</v>
      </c>
      <c r="B132" s="24">
        <v>37370</v>
      </c>
      <c r="C132" s="25" t="s">
        <v>101</v>
      </c>
      <c r="D132" s="24" t="s">
        <v>50</v>
      </c>
      <c r="E132" s="70" t="s">
        <v>43</v>
      </c>
      <c r="F132" s="149">
        <f>INSUMOS!D43</f>
        <v>3.09</v>
      </c>
      <c r="G132" s="27">
        <f t="shared" si="5"/>
        <v>3.09</v>
      </c>
    </row>
    <row r="133" spans="1:7" ht="24">
      <c r="A133" s="24" t="s">
        <v>32</v>
      </c>
      <c r="B133" s="24">
        <v>37371</v>
      </c>
      <c r="C133" s="25" t="s">
        <v>103</v>
      </c>
      <c r="D133" s="24" t="s">
        <v>50</v>
      </c>
      <c r="E133" s="70" t="s">
        <v>43</v>
      </c>
      <c r="F133" s="149">
        <f>INSUMOS!D44</f>
        <v>0.6</v>
      </c>
      <c r="G133" s="27">
        <f t="shared" si="5"/>
        <v>0.6</v>
      </c>
    </row>
    <row r="134" spans="1:7" ht="24">
      <c r="A134" s="24" t="s">
        <v>32</v>
      </c>
      <c r="B134" s="24">
        <v>37372</v>
      </c>
      <c r="C134" s="25" t="s">
        <v>105</v>
      </c>
      <c r="D134" s="24" t="s">
        <v>50</v>
      </c>
      <c r="E134" s="70" t="s">
        <v>43</v>
      </c>
      <c r="F134" s="149">
        <f>INSUMOS!D45</f>
        <v>0.37</v>
      </c>
      <c r="G134" s="27">
        <f t="shared" si="5"/>
        <v>0.37</v>
      </c>
    </row>
    <row r="135" spans="1:7" ht="24">
      <c r="A135" s="24" t="s">
        <v>32</v>
      </c>
      <c r="B135" s="24">
        <v>37373</v>
      </c>
      <c r="C135" s="25" t="s">
        <v>107</v>
      </c>
      <c r="D135" s="24" t="s">
        <v>50</v>
      </c>
      <c r="E135" s="70" t="s">
        <v>43</v>
      </c>
      <c r="F135" s="149">
        <f>INSUMOS!D46</f>
        <v>0.02</v>
      </c>
      <c r="G135" s="27">
        <f t="shared" si="5"/>
        <v>0.02</v>
      </c>
    </row>
    <row r="136" spans="1:7" ht="20.100000000000001" customHeight="1">
      <c r="A136" s="24" t="s">
        <v>36</v>
      </c>
      <c r="B136" s="24" t="s">
        <v>110</v>
      </c>
      <c r="C136" s="25" t="s">
        <v>111</v>
      </c>
      <c r="D136" s="24" t="s">
        <v>50</v>
      </c>
      <c r="E136" s="70" t="s">
        <v>371</v>
      </c>
      <c r="F136" s="149">
        <f>G148</f>
        <v>0.83</v>
      </c>
      <c r="G136" s="27">
        <f t="shared" si="5"/>
        <v>0.04</v>
      </c>
    </row>
    <row r="137" spans="1:7" ht="24">
      <c r="A137" s="24" t="s">
        <v>36</v>
      </c>
      <c r="B137" s="24">
        <v>95401</v>
      </c>
      <c r="C137" s="25" t="s">
        <v>379</v>
      </c>
      <c r="D137" s="24" t="s">
        <v>50</v>
      </c>
      <c r="E137" s="70" t="s">
        <v>43</v>
      </c>
      <c r="F137" s="149">
        <f>G152</f>
        <v>0.37</v>
      </c>
      <c r="G137" s="27">
        <f t="shared" si="5"/>
        <v>0.37</v>
      </c>
    </row>
    <row r="138" spans="1:7" ht="20.100000000000001" customHeight="1">
      <c r="D138" s="237" t="s">
        <v>403</v>
      </c>
      <c r="E138" s="238"/>
      <c r="F138" s="239"/>
      <c r="G138" s="143">
        <f>SUM(G131:G137)</f>
        <v>26.12</v>
      </c>
    </row>
    <row r="140" spans="1:7" ht="33" customHeight="1">
      <c r="A140" s="24" t="s">
        <v>97</v>
      </c>
      <c r="B140" s="24" t="s">
        <v>110</v>
      </c>
      <c r="C140" s="25" t="s">
        <v>111</v>
      </c>
      <c r="D140" s="24" t="s">
        <v>50</v>
      </c>
      <c r="E140" s="26" t="s">
        <v>29</v>
      </c>
      <c r="F140" s="26" t="s">
        <v>30</v>
      </c>
      <c r="G140" s="26" t="s">
        <v>31</v>
      </c>
    </row>
    <row r="141" spans="1:7" ht="20.100000000000001" customHeight="1">
      <c r="A141" s="24" t="s">
        <v>32</v>
      </c>
      <c r="B141" s="24" t="s">
        <v>142</v>
      </c>
      <c r="C141" s="25" t="s">
        <v>143</v>
      </c>
      <c r="D141" s="24" t="s">
        <v>144</v>
      </c>
      <c r="E141" s="70" t="s">
        <v>145</v>
      </c>
      <c r="F141" s="149">
        <f>INSUMOS!D33</f>
        <v>8.91</v>
      </c>
      <c r="G141" s="27">
        <f t="shared" ref="G141:G147" si="6">ROUND(E141*F141,2)</f>
        <v>0.12</v>
      </c>
    </row>
    <row r="142" spans="1:7" ht="24">
      <c r="A142" s="24" t="s">
        <v>32</v>
      </c>
      <c r="B142" s="24" t="s">
        <v>146</v>
      </c>
      <c r="C142" s="25" t="s">
        <v>147</v>
      </c>
      <c r="D142" s="24" t="s">
        <v>144</v>
      </c>
      <c r="E142" s="70" t="s">
        <v>148</v>
      </c>
      <c r="F142" s="149">
        <f>INSUMOS!D34</f>
        <v>47.52</v>
      </c>
      <c r="G142" s="27">
        <f t="shared" si="6"/>
        <v>0.08</v>
      </c>
    </row>
    <row r="143" spans="1:7" ht="24">
      <c r="A143" s="24" t="s">
        <v>32</v>
      </c>
      <c r="B143" s="24" t="s">
        <v>149</v>
      </c>
      <c r="C143" s="25" t="s">
        <v>150</v>
      </c>
      <c r="D143" s="24" t="s">
        <v>35</v>
      </c>
      <c r="E143" s="70" t="s">
        <v>151</v>
      </c>
      <c r="F143" s="149">
        <f>INSUMOS!D38</f>
        <v>1.1000000000000001</v>
      </c>
      <c r="G143" s="27">
        <f t="shared" si="6"/>
        <v>0.12</v>
      </c>
    </row>
    <row r="144" spans="1:7" ht="20.100000000000001" customHeight="1">
      <c r="A144" s="24" t="s">
        <v>32</v>
      </c>
      <c r="B144" s="24" t="s">
        <v>152</v>
      </c>
      <c r="C144" s="25" t="s">
        <v>153</v>
      </c>
      <c r="D144" s="24" t="s">
        <v>35</v>
      </c>
      <c r="E144" s="70" t="s">
        <v>154</v>
      </c>
      <c r="F144" s="149">
        <f>INSUMOS!D39</f>
        <v>168.3</v>
      </c>
      <c r="G144" s="27">
        <f t="shared" si="6"/>
        <v>0.21</v>
      </c>
    </row>
    <row r="145" spans="1:7" ht="36">
      <c r="A145" s="24" t="s">
        <v>32</v>
      </c>
      <c r="B145" s="24" t="s">
        <v>155</v>
      </c>
      <c r="C145" s="25" t="s">
        <v>156</v>
      </c>
      <c r="D145" s="24" t="s">
        <v>35</v>
      </c>
      <c r="E145" s="70" t="s">
        <v>157</v>
      </c>
      <c r="F145" s="149">
        <f>INSUMOS!D40</f>
        <v>116.32</v>
      </c>
      <c r="G145" s="27">
        <f t="shared" si="6"/>
        <v>0.08</v>
      </c>
    </row>
    <row r="146" spans="1:7" ht="24">
      <c r="A146" s="24" t="s">
        <v>32</v>
      </c>
      <c r="B146" s="24" t="s">
        <v>158</v>
      </c>
      <c r="C146" s="25" t="s">
        <v>159</v>
      </c>
      <c r="D146" s="24" t="s">
        <v>35</v>
      </c>
      <c r="E146" s="70" t="s">
        <v>160</v>
      </c>
      <c r="F146" s="149">
        <f>INSUMOS!D41</f>
        <v>29.4</v>
      </c>
      <c r="G146" s="27">
        <f t="shared" si="6"/>
        <v>0.08</v>
      </c>
    </row>
    <row r="147" spans="1:7" ht="24">
      <c r="A147" s="24" t="s">
        <v>32</v>
      </c>
      <c r="B147" s="24" t="s">
        <v>161</v>
      </c>
      <c r="C147" s="25" t="s">
        <v>162</v>
      </c>
      <c r="D147" s="24" t="s">
        <v>35</v>
      </c>
      <c r="E147" s="70" t="s">
        <v>163</v>
      </c>
      <c r="F147" s="149">
        <f>INSUMOS!D42</f>
        <v>132.41</v>
      </c>
      <c r="G147" s="27">
        <f t="shared" si="6"/>
        <v>0.14000000000000001</v>
      </c>
    </row>
    <row r="148" spans="1:7" ht="20.100000000000001" customHeight="1">
      <c r="D148" s="237" t="s">
        <v>403</v>
      </c>
      <c r="E148" s="238"/>
      <c r="F148" s="239"/>
      <c r="G148" s="143">
        <f>SUM(G141:G147)</f>
        <v>0.83</v>
      </c>
    </row>
    <row r="150" spans="1:7" ht="24">
      <c r="A150" s="24" t="s">
        <v>97</v>
      </c>
      <c r="B150" s="24" t="s">
        <v>378</v>
      </c>
      <c r="C150" s="25" t="s">
        <v>379</v>
      </c>
      <c r="D150" s="24" t="s">
        <v>50</v>
      </c>
      <c r="E150" s="26" t="s">
        <v>29</v>
      </c>
      <c r="F150" s="26" t="s">
        <v>30</v>
      </c>
      <c r="G150" s="26" t="s">
        <v>31</v>
      </c>
    </row>
    <row r="151" spans="1:7" ht="20.100000000000001" customHeight="1">
      <c r="A151" s="24" t="s">
        <v>32</v>
      </c>
      <c r="B151" s="24">
        <v>4083</v>
      </c>
      <c r="C151" s="25" t="s">
        <v>377</v>
      </c>
      <c r="D151" s="24" t="s">
        <v>50</v>
      </c>
      <c r="E151" s="70" t="s">
        <v>168</v>
      </c>
      <c r="F151" s="149">
        <f>INSUMOS!D17</f>
        <v>21.63</v>
      </c>
      <c r="G151" s="27">
        <f>ROUND(E151*F151,2)</f>
        <v>0.37</v>
      </c>
    </row>
    <row r="152" spans="1:7" ht="20.100000000000001" customHeight="1">
      <c r="D152" s="237" t="s">
        <v>403</v>
      </c>
      <c r="E152" s="238"/>
      <c r="F152" s="239"/>
      <c r="G152" s="143">
        <f>SUM(G151)</f>
        <v>0.37</v>
      </c>
    </row>
    <row r="154" spans="1:7" ht="29.25" customHeight="1">
      <c r="A154" s="24" t="s">
        <v>97</v>
      </c>
      <c r="B154" s="24" t="s">
        <v>60</v>
      </c>
      <c r="C154" s="25" t="s">
        <v>49</v>
      </c>
      <c r="D154" s="24" t="s">
        <v>50</v>
      </c>
      <c r="E154" s="26" t="s">
        <v>29</v>
      </c>
      <c r="F154" s="26" t="s">
        <v>30</v>
      </c>
      <c r="G154" s="26" t="s">
        <v>31</v>
      </c>
    </row>
    <row r="155" spans="1:7" ht="20.100000000000001" customHeight="1">
      <c r="A155" s="24" t="s">
        <v>32</v>
      </c>
      <c r="B155" s="24" t="s">
        <v>98</v>
      </c>
      <c r="C155" s="25" t="s">
        <v>99</v>
      </c>
      <c r="D155" s="24" t="s">
        <v>50</v>
      </c>
      <c r="E155" s="70" t="s">
        <v>43</v>
      </c>
      <c r="F155" s="149">
        <f>INSUMOS!D11</f>
        <v>14.06</v>
      </c>
      <c r="G155" s="27">
        <f t="shared" ref="G155:G162" si="7">ROUND(E155*F155,2)</f>
        <v>14.06</v>
      </c>
    </row>
    <row r="156" spans="1:7" ht="24">
      <c r="A156" s="24" t="s">
        <v>32</v>
      </c>
      <c r="B156" s="24">
        <v>37370</v>
      </c>
      <c r="C156" s="25" t="s">
        <v>101</v>
      </c>
      <c r="D156" s="24" t="s">
        <v>50</v>
      </c>
      <c r="E156" s="70" t="s">
        <v>43</v>
      </c>
      <c r="F156" s="149">
        <f>INSUMOS!D43</f>
        <v>3.09</v>
      </c>
      <c r="G156" s="27">
        <f t="shared" si="7"/>
        <v>3.09</v>
      </c>
    </row>
    <row r="157" spans="1:7" ht="24">
      <c r="A157" s="24" t="s">
        <v>32</v>
      </c>
      <c r="B157" s="24">
        <v>37371</v>
      </c>
      <c r="C157" s="25" t="s">
        <v>103</v>
      </c>
      <c r="D157" s="24" t="s">
        <v>50</v>
      </c>
      <c r="E157" s="70" t="s">
        <v>43</v>
      </c>
      <c r="F157" s="149">
        <f>INSUMOS!D44</f>
        <v>0.6</v>
      </c>
      <c r="G157" s="27">
        <f t="shared" si="7"/>
        <v>0.6</v>
      </c>
    </row>
    <row r="158" spans="1:7" ht="24">
      <c r="A158" s="24" t="s">
        <v>32</v>
      </c>
      <c r="B158" s="24">
        <v>37372</v>
      </c>
      <c r="C158" s="25" t="s">
        <v>105</v>
      </c>
      <c r="D158" s="24" t="s">
        <v>50</v>
      </c>
      <c r="E158" s="70" t="s">
        <v>43</v>
      </c>
      <c r="F158" s="149">
        <f>INSUMOS!D45</f>
        <v>0.37</v>
      </c>
      <c r="G158" s="27">
        <f t="shared" si="7"/>
        <v>0.37</v>
      </c>
    </row>
    <row r="159" spans="1:7" ht="24">
      <c r="A159" s="24" t="s">
        <v>32</v>
      </c>
      <c r="B159" s="73">
        <v>37373</v>
      </c>
      <c r="C159" s="25" t="s">
        <v>107</v>
      </c>
      <c r="D159" s="24" t="s">
        <v>50</v>
      </c>
      <c r="E159" s="70" t="s">
        <v>43</v>
      </c>
      <c r="F159" s="149">
        <f>INSUMOS!D46</f>
        <v>0.02</v>
      </c>
      <c r="G159" s="27">
        <f t="shared" si="7"/>
        <v>0.02</v>
      </c>
    </row>
    <row r="160" spans="1:7" ht="20.100000000000001" customHeight="1">
      <c r="A160" s="24" t="s">
        <v>36</v>
      </c>
      <c r="B160" s="73">
        <v>88236</v>
      </c>
      <c r="C160" s="25" t="s">
        <v>109</v>
      </c>
      <c r="D160" s="24" t="s">
        <v>50</v>
      </c>
      <c r="E160" s="70" t="s">
        <v>43</v>
      </c>
      <c r="F160" s="149">
        <f>G179</f>
        <v>0.45000000000000012</v>
      </c>
      <c r="G160" s="27">
        <f t="shared" si="7"/>
        <v>0.45</v>
      </c>
    </row>
    <row r="161" spans="1:7" ht="20.100000000000001" customHeight="1">
      <c r="A161" s="24" t="s">
        <v>36</v>
      </c>
      <c r="B161" s="73">
        <v>88237</v>
      </c>
      <c r="C161" s="25" t="s">
        <v>111</v>
      </c>
      <c r="D161" s="24" t="s">
        <v>50</v>
      </c>
      <c r="E161" s="70" t="s">
        <v>43</v>
      </c>
      <c r="F161" s="149">
        <f>G148</f>
        <v>0.83</v>
      </c>
      <c r="G161" s="27">
        <f t="shared" si="7"/>
        <v>0.83</v>
      </c>
    </row>
    <row r="162" spans="1:7" ht="24">
      <c r="A162" s="24" t="s">
        <v>36</v>
      </c>
      <c r="B162" s="73">
        <v>95330</v>
      </c>
      <c r="C162" s="25" t="s">
        <v>113</v>
      </c>
      <c r="D162" s="24" t="s">
        <v>50</v>
      </c>
      <c r="E162" s="70" t="s">
        <v>43</v>
      </c>
      <c r="F162" s="149">
        <f>G183</f>
        <v>0.13</v>
      </c>
      <c r="G162" s="27">
        <f t="shared" si="7"/>
        <v>0.13</v>
      </c>
    </row>
    <row r="163" spans="1:7" ht="20.100000000000001" customHeight="1">
      <c r="D163" s="237" t="s">
        <v>403</v>
      </c>
      <c r="E163" s="238"/>
      <c r="F163" s="239"/>
      <c r="G163" s="143">
        <f>SUM(G155:G162)</f>
        <v>19.549999999999997</v>
      </c>
    </row>
    <row r="165" spans="1:7" ht="32.25" customHeight="1">
      <c r="A165" s="24" t="s">
        <v>97</v>
      </c>
      <c r="B165" s="24" t="s">
        <v>108</v>
      </c>
      <c r="C165" s="25" t="s">
        <v>109</v>
      </c>
      <c r="D165" s="24" t="s">
        <v>50</v>
      </c>
      <c r="E165" s="26" t="s">
        <v>29</v>
      </c>
      <c r="F165" s="26" t="s">
        <v>30</v>
      </c>
      <c r="G165" s="26" t="s">
        <v>31</v>
      </c>
    </row>
    <row r="166" spans="1:7" ht="20.100000000000001" customHeight="1">
      <c r="A166" s="24" t="s">
        <v>32</v>
      </c>
      <c r="B166" s="24" t="s">
        <v>114</v>
      </c>
      <c r="C166" s="25" t="s">
        <v>115</v>
      </c>
      <c r="D166" s="24" t="s">
        <v>35</v>
      </c>
      <c r="E166" s="70" t="s">
        <v>116</v>
      </c>
      <c r="F166" s="149">
        <f>INSUMOS!D9</f>
        <v>7.05</v>
      </c>
      <c r="G166" s="27">
        <f t="shared" ref="G166:G178" si="8">ROUND(E166*F166,2)</f>
        <v>0.06</v>
      </c>
    </row>
    <row r="167" spans="1:7" ht="24">
      <c r="A167" s="24" t="s">
        <v>32</v>
      </c>
      <c r="B167" s="24" t="s">
        <v>117</v>
      </c>
      <c r="C167" s="25" t="s">
        <v>118</v>
      </c>
      <c r="D167" s="24" t="s">
        <v>35</v>
      </c>
      <c r="E167" s="70" t="s">
        <v>119</v>
      </c>
      <c r="F167" s="149">
        <f>INSUMOS!D16</f>
        <v>100.35</v>
      </c>
      <c r="G167" s="27">
        <f t="shared" si="8"/>
        <v>7.0000000000000007E-2</v>
      </c>
    </row>
    <row r="168" spans="1:7" ht="24">
      <c r="A168" s="24" t="s">
        <v>32</v>
      </c>
      <c r="B168" s="24" t="s">
        <v>120</v>
      </c>
      <c r="C168" s="25" t="s">
        <v>121</v>
      </c>
      <c r="D168" s="24" t="s">
        <v>35</v>
      </c>
      <c r="E168" s="70" t="s">
        <v>122</v>
      </c>
      <c r="F168" s="149">
        <f>INSUMOS!D31</f>
        <v>661.12</v>
      </c>
      <c r="G168" s="27">
        <f t="shared" si="8"/>
        <v>0.04</v>
      </c>
    </row>
    <row r="169" spans="1:7" ht="20.100000000000001" customHeight="1">
      <c r="A169" s="24" t="s">
        <v>32</v>
      </c>
      <c r="B169" s="24" t="s">
        <v>123</v>
      </c>
      <c r="C169" s="25" t="s">
        <v>124</v>
      </c>
      <c r="D169" s="24" t="s">
        <v>35</v>
      </c>
      <c r="E169" s="70" t="s">
        <v>125</v>
      </c>
      <c r="F169" s="149">
        <f>INSUMOS!D32</f>
        <v>5.64</v>
      </c>
      <c r="G169" s="27">
        <f t="shared" si="8"/>
        <v>0.05</v>
      </c>
    </row>
    <row r="170" spans="1:7" ht="20.100000000000001" customHeight="1">
      <c r="A170" s="24" t="s">
        <v>32</v>
      </c>
      <c r="B170" s="24">
        <v>25966</v>
      </c>
      <c r="C170" s="25" t="s">
        <v>126</v>
      </c>
      <c r="D170" s="24" t="s">
        <v>127</v>
      </c>
      <c r="E170" s="70">
        <v>1.5115E-3</v>
      </c>
      <c r="F170" s="149">
        <f>INSUMOS!D60</f>
        <v>13.17</v>
      </c>
      <c r="G170" s="27">
        <f t="shared" si="8"/>
        <v>0.02</v>
      </c>
    </row>
    <row r="171" spans="1:7" ht="20.100000000000001" customHeight="1">
      <c r="A171" s="24" t="s">
        <v>32</v>
      </c>
      <c r="B171" s="147">
        <v>38382</v>
      </c>
      <c r="C171" s="25" t="s">
        <v>129</v>
      </c>
      <c r="D171" s="24" t="s">
        <v>35</v>
      </c>
      <c r="E171" s="148" t="s">
        <v>130</v>
      </c>
      <c r="F171" s="149">
        <f>INSUMOS!D52</f>
        <v>7.36</v>
      </c>
      <c r="G171" s="27">
        <f t="shared" si="8"/>
        <v>0.02</v>
      </c>
    </row>
    <row r="172" spans="1:7" ht="20.100000000000001" customHeight="1">
      <c r="A172" s="24" t="s">
        <v>32</v>
      </c>
      <c r="B172" s="24">
        <v>38390</v>
      </c>
      <c r="C172" s="25" t="s">
        <v>131</v>
      </c>
      <c r="D172" s="24" t="s">
        <v>35</v>
      </c>
      <c r="E172" s="70" t="s">
        <v>128</v>
      </c>
      <c r="F172" s="149">
        <f>INSUMOS!D53</f>
        <v>22.18</v>
      </c>
      <c r="G172" s="27">
        <f t="shared" si="8"/>
        <v>0.03</v>
      </c>
    </row>
    <row r="173" spans="1:7" ht="20.100000000000001" customHeight="1">
      <c r="A173" s="24" t="s">
        <v>32</v>
      </c>
      <c r="B173" s="24">
        <v>38393</v>
      </c>
      <c r="C173" s="25" t="s">
        <v>132</v>
      </c>
      <c r="D173" s="24" t="s">
        <v>35</v>
      </c>
      <c r="E173" s="70" t="s">
        <v>128</v>
      </c>
      <c r="F173" s="149">
        <f>INSUMOS!D54</f>
        <v>10</v>
      </c>
      <c r="G173" s="27">
        <f t="shared" si="8"/>
        <v>0.02</v>
      </c>
    </row>
    <row r="174" spans="1:7" ht="20.100000000000001" customHeight="1">
      <c r="A174" s="24" t="s">
        <v>32</v>
      </c>
      <c r="B174" s="24">
        <v>38396</v>
      </c>
      <c r="C174" s="25" t="s">
        <v>133</v>
      </c>
      <c r="D174" s="24" t="s">
        <v>35</v>
      </c>
      <c r="E174" s="70" t="s">
        <v>134</v>
      </c>
      <c r="F174" s="149">
        <f>INSUMOS!D55</f>
        <v>360.28</v>
      </c>
      <c r="G174" s="27">
        <f t="shared" si="8"/>
        <v>0.02</v>
      </c>
    </row>
    <row r="175" spans="1:7" ht="20.100000000000001" customHeight="1">
      <c r="A175" s="24" t="s">
        <v>32</v>
      </c>
      <c r="B175" s="24">
        <v>38399</v>
      </c>
      <c r="C175" s="25" t="s">
        <v>135</v>
      </c>
      <c r="D175" s="24" t="s">
        <v>35</v>
      </c>
      <c r="E175" s="70" t="s">
        <v>136</v>
      </c>
      <c r="F175" s="149">
        <f>INSUMOS!D56</f>
        <v>124</v>
      </c>
      <c r="G175" s="27">
        <f t="shared" si="8"/>
        <v>0.03</v>
      </c>
    </row>
    <row r="176" spans="1:7" ht="24">
      <c r="A176" s="24" t="s">
        <v>32</v>
      </c>
      <c r="B176" s="24">
        <v>38413</v>
      </c>
      <c r="C176" s="25" t="s">
        <v>137</v>
      </c>
      <c r="D176" s="24" t="s">
        <v>35</v>
      </c>
      <c r="E176" s="70" t="s">
        <v>138</v>
      </c>
      <c r="F176" s="149">
        <f>INSUMOS!D57</f>
        <v>681.61</v>
      </c>
      <c r="G176" s="27">
        <f t="shared" si="8"/>
        <v>0.03</v>
      </c>
    </row>
    <row r="177" spans="1:7" ht="24">
      <c r="A177" s="24" t="s">
        <v>32</v>
      </c>
      <c r="B177" s="24">
        <v>38476</v>
      </c>
      <c r="C177" s="25" t="s">
        <v>139</v>
      </c>
      <c r="D177" s="24" t="s">
        <v>35</v>
      </c>
      <c r="E177" s="70" t="s">
        <v>140</v>
      </c>
      <c r="F177" s="149">
        <f>INSUMOS!D58</f>
        <v>186.83</v>
      </c>
      <c r="G177" s="27">
        <f t="shared" si="8"/>
        <v>0.04</v>
      </c>
    </row>
    <row r="178" spans="1:7" ht="20.100000000000001" customHeight="1">
      <c r="A178" s="24" t="s">
        <v>32</v>
      </c>
      <c r="B178" s="24">
        <v>38477</v>
      </c>
      <c r="C178" s="25" t="s">
        <v>141</v>
      </c>
      <c r="D178" s="24" t="s">
        <v>35</v>
      </c>
      <c r="E178" s="70" t="s">
        <v>138</v>
      </c>
      <c r="F178" s="149">
        <f>INSUMOS!D59</f>
        <v>529.12</v>
      </c>
      <c r="G178" s="27">
        <f t="shared" si="8"/>
        <v>0.02</v>
      </c>
    </row>
    <row r="179" spans="1:7" ht="20.100000000000001" customHeight="1">
      <c r="D179" s="237" t="s">
        <v>403</v>
      </c>
      <c r="E179" s="238"/>
      <c r="F179" s="239"/>
      <c r="G179" s="143">
        <f>SUM(G166:G178)</f>
        <v>0.45000000000000012</v>
      </c>
    </row>
    <row r="181" spans="1:7" ht="24">
      <c r="A181" s="24" t="s">
        <v>97</v>
      </c>
      <c r="B181" s="24" t="s">
        <v>112</v>
      </c>
      <c r="C181" s="25" t="s">
        <v>113</v>
      </c>
      <c r="D181" s="24" t="s">
        <v>50</v>
      </c>
      <c r="E181" s="26" t="s">
        <v>29</v>
      </c>
      <c r="F181" s="26" t="s">
        <v>30</v>
      </c>
      <c r="G181" s="26" t="s">
        <v>31</v>
      </c>
    </row>
    <row r="182" spans="1:7" ht="20.100000000000001" customHeight="1">
      <c r="A182" s="24" t="s">
        <v>32</v>
      </c>
      <c r="B182" s="24" t="s">
        <v>98</v>
      </c>
      <c r="C182" s="25" t="s">
        <v>99</v>
      </c>
      <c r="D182" s="24" t="s">
        <v>50</v>
      </c>
      <c r="E182" s="70" t="s">
        <v>164</v>
      </c>
      <c r="F182" s="149">
        <f>INSUMOS!D11</f>
        <v>14.06</v>
      </c>
      <c r="G182" s="27">
        <f>ROUND(E182*F182,2)</f>
        <v>0.13</v>
      </c>
    </row>
    <row r="183" spans="1:7" ht="20.100000000000001" customHeight="1">
      <c r="D183" s="237" t="s">
        <v>403</v>
      </c>
      <c r="E183" s="238"/>
      <c r="F183" s="239"/>
      <c r="G183" s="143">
        <f>SUM(G182)</f>
        <v>0.13</v>
      </c>
    </row>
    <row r="185" spans="1:7" ht="32.25" customHeight="1">
      <c r="A185" s="24" t="s">
        <v>97</v>
      </c>
      <c r="B185" s="24" t="s">
        <v>56</v>
      </c>
      <c r="C185" s="25" t="s">
        <v>51</v>
      </c>
      <c r="D185" s="24" t="s">
        <v>50</v>
      </c>
      <c r="E185" s="26" t="s">
        <v>29</v>
      </c>
      <c r="F185" s="26" t="s">
        <v>30</v>
      </c>
      <c r="G185" s="26" t="s">
        <v>31</v>
      </c>
    </row>
    <row r="186" spans="1:7" ht="20.100000000000001" customHeight="1">
      <c r="A186" s="24" t="s">
        <v>32</v>
      </c>
      <c r="B186" s="24">
        <v>6111</v>
      </c>
      <c r="C186" s="25" t="s">
        <v>165</v>
      </c>
      <c r="D186" s="24" t="s">
        <v>50</v>
      </c>
      <c r="E186" s="70" t="s">
        <v>43</v>
      </c>
      <c r="F186" s="149">
        <f>INSUMOS!D28</f>
        <v>8.3000000000000007</v>
      </c>
      <c r="G186" s="27">
        <f t="shared" ref="G186:G193" si="9">ROUND(E186*F186,2)</f>
        <v>8.3000000000000007</v>
      </c>
    </row>
    <row r="187" spans="1:7" ht="24">
      <c r="A187" s="24" t="s">
        <v>32</v>
      </c>
      <c r="B187" s="73">
        <v>37370</v>
      </c>
      <c r="C187" s="25" t="s">
        <v>101</v>
      </c>
      <c r="D187" s="24" t="s">
        <v>50</v>
      </c>
      <c r="E187" s="70" t="s">
        <v>43</v>
      </c>
      <c r="F187" s="149">
        <f>INSUMOS!D43</f>
        <v>3.09</v>
      </c>
      <c r="G187" s="27">
        <f t="shared" si="9"/>
        <v>3.09</v>
      </c>
    </row>
    <row r="188" spans="1:7" ht="24">
      <c r="A188" s="24" t="s">
        <v>32</v>
      </c>
      <c r="B188" s="73">
        <v>37371</v>
      </c>
      <c r="C188" s="25" t="s">
        <v>103</v>
      </c>
      <c r="D188" s="24" t="s">
        <v>50</v>
      </c>
      <c r="E188" s="70" t="s">
        <v>43</v>
      </c>
      <c r="F188" s="149">
        <f>INSUMOS!D44</f>
        <v>0.6</v>
      </c>
      <c r="G188" s="27">
        <f t="shared" si="9"/>
        <v>0.6</v>
      </c>
    </row>
    <row r="189" spans="1:7" ht="24">
      <c r="A189" s="24" t="s">
        <v>32</v>
      </c>
      <c r="B189" s="73">
        <v>37372</v>
      </c>
      <c r="C189" s="25" t="s">
        <v>105</v>
      </c>
      <c r="D189" s="24" t="s">
        <v>50</v>
      </c>
      <c r="E189" s="70" t="s">
        <v>43</v>
      </c>
      <c r="F189" s="149">
        <f>INSUMOS!D45</f>
        <v>0.37</v>
      </c>
      <c r="G189" s="27">
        <f t="shared" si="9"/>
        <v>0.37</v>
      </c>
    </row>
    <row r="190" spans="1:7" ht="24">
      <c r="A190" s="24" t="s">
        <v>32</v>
      </c>
      <c r="B190" s="73">
        <v>37373</v>
      </c>
      <c r="C190" s="25" t="s">
        <v>107</v>
      </c>
      <c r="D190" s="24" t="s">
        <v>50</v>
      </c>
      <c r="E190" s="70" t="s">
        <v>43</v>
      </c>
      <c r="F190" s="149">
        <f>INSUMOS!D46</f>
        <v>0.02</v>
      </c>
      <c r="G190" s="27">
        <f t="shared" si="9"/>
        <v>0.02</v>
      </c>
    </row>
    <row r="191" spans="1:7" ht="20.100000000000001" customHeight="1">
      <c r="A191" s="24" t="s">
        <v>36</v>
      </c>
      <c r="B191" s="73">
        <v>88236</v>
      </c>
      <c r="C191" s="25" t="s">
        <v>109</v>
      </c>
      <c r="D191" s="24" t="s">
        <v>50</v>
      </c>
      <c r="E191" s="70" t="s">
        <v>43</v>
      </c>
      <c r="F191" s="149">
        <f>G179</f>
        <v>0.45000000000000012</v>
      </c>
      <c r="G191" s="27">
        <f t="shared" si="9"/>
        <v>0.45</v>
      </c>
    </row>
    <row r="192" spans="1:7" ht="20.100000000000001" customHeight="1">
      <c r="A192" s="24" t="s">
        <v>36</v>
      </c>
      <c r="B192" s="73" t="s">
        <v>110</v>
      </c>
      <c r="C192" s="25" t="s">
        <v>111</v>
      </c>
      <c r="D192" s="24" t="s">
        <v>50</v>
      </c>
      <c r="E192" s="70" t="s">
        <v>43</v>
      </c>
      <c r="F192" s="149">
        <f>G148</f>
        <v>0.83</v>
      </c>
      <c r="G192" s="27">
        <f t="shared" si="9"/>
        <v>0.83</v>
      </c>
    </row>
    <row r="193" spans="1:7" ht="24">
      <c r="A193" s="24" t="s">
        <v>36</v>
      </c>
      <c r="B193" s="73">
        <v>95378</v>
      </c>
      <c r="C193" s="25" t="s">
        <v>167</v>
      </c>
      <c r="D193" s="24" t="s">
        <v>50</v>
      </c>
      <c r="E193" s="70" t="s">
        <v>43</v>
      </c>
      <c r="F193" s="149">
        <f>G198</f>
        <v>0.14000000000000001</v>
      </c>
      <c r="G193" s="27">
        <f t="shared" si="9"/>
        <v>0.14000000000000001</v>
      </c>
    </row>
    <row r="194" spans="1:7" ht="20.100000000000001" customHeight="1">
      <c r="D194" s="237" t="s">
        <v>403</v>
      </c>
      <c r="E194" s="238"/>
      <c r="F194" s="239"/>
      <c r="G194" s="143">
        <f>SUM(G186:G193)</f>
        <v>13.799999999999999</v>
      </c>
    </row>
    <row r="196" spans="1:7" ht="24">
      <c r="A196" s="24" t="s">
        <v>97</v>
      </c>
      <c r="B196" s="24" t="s">
        <v>166</v>
      </c>
      <c r="C196" s="25" t="s">
        <v>167</v>
      </c>
      <c r="D196" s="24" t="s">
        <v>50</v>
      </c>
      <c r="E196" s="26" t="s">
        <v>29</v>
      </c>
      <c r="F196" s="26" t="s">
        <v>30</v>
      </c>
      <c r="G196" s="26" t="s">
        <v>31</v>
      </c>
    </row>
    <row r="197" spans="1:7" ht="20.100000000000001" customHeight="1">
      <c r="A197" s="24" t="s">
        <v>32</v>
      </c>
      <c r="B197" s="24">
        <v>6111</v>
      </c>
      <c r="C197" s="25" t="s">
        <v>165</v>
      </c>
      <c r="D197" s="24" t="s">
        <v>50</v>
      </c>
      <c r="E197" s="70" t="s">
        <v>168</v>
      </c>
      <c r="F197" s="149">
        <f>INSUMOS!D28</f>
        <v>8.3000000000000007</v>
      </c>
      <c r="G197" s="27">
        <f>ROUND(E197*F197,2)</f>
        <v>0.14000000000000001</v>
      </c>
    </row>
    <row r="198" spans="1:7" ht="20.100000000000001" customHeight="1">
      <c r="D198" s="237" t="s">
        <v>403</v>
      </c>
      <c r="E198" s="238"/>
      <c r="F198" s="239"/>
      <c r="G198" s="143">
        <f>SUM(G197)</f>
        <v>0.14000000000000001</v>
      </c>
    </row>
    <row r="200" spans="1:7" ht="36">
      <c r="A200" s="24" t="s">
        <v>169</v>
      </c>
      <c r="B200" s="24" t="s">
        <v>170</v>
      </c>
      <c r="C200" s="25" t="s">
        <v>53</v>
      </c>
      <c r="D200" s="24" t="s">
        <v>37</v>
      </c>
      <c r="E200" s="26" t="s">
        <v>29</v>
      </c>
      <c r="F200" s="26" t="s">
        <v>30</v>
      </c>
      <c r="G200" s="26" t="s">
        <v>31</v>
      </c>
    </row>
    <row r="201" spans="1:7" ht="24">
      <c r="A201" s="24" t="s">
        <v>32</v>
      </c>
      <c r="B201" s="73">
        <v>370</v>
      </c>
      <c r="C201" s="25" t="s">
        <v>58</v>
      </c>
      <c r="D201" s="24" t="s">
        <v>37</v>
      </c>
      <c r="E201" s="70" t="s">
        <v>171</v>
      </c>
      <c r="F201" s="149">
        <f>INSUMOS!D10</f>
        <v>65</v>
      </c>
      <c r="G201" s="27">
        <f t="shared" ref="G201:G207" si="10">ROUND(E201*F201,2)</f>
        <v>55.84</v>
      </c>
    </row>
    <row r="202" spans="1:7" ht="20.100000000000001" customHeight="1">
      <c r="A202" s="24" t="s">
        <v>32</v>
      </c>
      <c r="B202" s="73">
        <v>1379</v>
      </c>
      <c r="C202" s="25" t="s">
        <v>57</v>
      </c>
      <c r="D202" s="24" t="s">
        <v>47</v>
      </c>
      <c r="E202" s="70" t="s">
        <v>172</v>
      </c>
      <c r="F202" s="149">
        <f>INSUMOS!D12</f>
        <v>0.54</v>
      </c>
      <c r="G202" s="27">
        <f t="shared" si="10"/>
        <v>114.59</v>
      </c>
    </row>
    <row r="203" spans="1:7" ht="24">
      <c r="A203" s="24" t="s">
        <v>32</v>
      </c>
      <c r="B203" s="73">
        <v>4721</v>
      </c>
      <c r="C203" s="25" t="s">
        <v>173</v>
      </c>
      <c r="D203" s="24" t="s">
        <v>37</v>
      </c>
      <c r="E203" s="70" t="s">
        <v>174</v>
      </c>
      <c r="F203" s="149">
        <f>INSUMOS!D25</f>
        <v>55.38</v>
      </c>
      <c r="G203" s="27">
        <f t="shared" si="10"/>
        <v>32.07</v>
      </c>
    </row>
    <row r="204" spans="1:7" ht="20.100000000000001" customHeight="1">
      <c r="A204" s="24" t="s">
        <v>36</v>
      </c>
      <c r="B204" s="73" t="s">
        <v>56</v>
      </c>
      <c r="C204" s="25" t="s">
        <v>51</v>
      </c>
      <c r="D204" s="24" t="s">
        <v>50</v>
      </c>
      <c r="E204" s="70" t="s">
        <v>175</v>
      </c>
      <c r="F204" s="149">
        <f>G194</f>
        <v>13.799999999999999</v>
      </c>
      <c r="G204" s="27">
        <f t="shared" si="10"/>
        <v>33.81</v>
      </c>
    </row>
    <row r="205" spans="1:7" ht="24">
      <c r="A205" s="24" t="s">
        <v>36</v>
      </c>
      <c r="B205" s="73">
        <v>88377</v>
      </c>
      <c r="C205" s="25" t="s">
        <v>177</v>
      </c>
      <c r="D205" s="24" t="s">
        <v>50</v>
      </c>
      <c r="E205" s="70" t="s">
        <v>178</v>
      </c>
      <c r="F205" s="149">
        <f>G218</f>
        <v>15.089999999999998</v>
      </c>
      <c r="G205" s="27">
        <f t="shared" si="10"/>
        <v>23.39</v>
      </c>
    </row>
    <row r="206" spans="1:7" ht="36">
      <c r="A206" s="24" t="s">
        <v>36</v>
      </c>
      <c r="B206" s="73">
        <v>88830</v>
      </c>
      <c r="C206" s="25" t="s">
        <v>180</v>
      </c>
      <c r="D206" s="24" t="s">
        <v>22</v>
      </c>
      <c r="E206" s="70" t="s">
        <v>181</v>
      </c>
      <c r="F206" s="149">
        <f>G229</f>
        <v>1.03</v>
      </c>
      <c r="G206" s="27">
        <f t="shared" si="10"/>
        <v>0.82</v>
      </c>
    </row>
    <row r="207" spans="1:7" ht="36">
      <c r="A207" s="24" t="s">
        <v>36</v>
      </c>
      <c r="B207" s="73">
        <v>88831</v>
      </c>
      <c r="C207" s="25" t="s">
        <v>183</v>
      </c>
      <c r="D207" s="24" t="s">
        <v>23</v>
      </c>
      <c r="E207" s="70" t="s">
        <v>184</v>
      </c>
      <c r="F207" s="149">
        <f>G250</f>
        <v>0.26</v>
      </c>
      <c r="G207" s="27">
        <f t="shared" si="10"/>
        <v>0.2</v>
      </c>
    </row>
    <row r="208" spans="1:7" ht="20.100000000000001" customHeight="1">
      <c r="D208" s="237" t="s">
        <v>403</v>
      </c>
      <c r="E208" s="238"/>
      <c r="F208" s="239"/>
      <c r="G208" s="143">
        <f>SUM(G201:G207)</f>
        <v>260.71999999999997</v>
      </c>
    </row>
    <row r="210" spans="1:7" ht="24">
      <c r="A210" s="24" t="s">
        <v>97</v>
      </c>
      <c r="B210" s="24" t="s">
        <v>176</v>
      </c>
      <c r="C210" s="25" t="s">
        <v>177</v>
      </c>
      <c r="D210" s="24" t="s">
        <v>50</v>
      </c>
      <c r="E210" s="26" t="s">
        <v>29</v>
      </c>
      <c r="F210" s="26" t="s">
        <v>30</v>
      </c>
      <c r="G210" s="26" t="s">
        <v>31</v>
      </c>
    </row>
    <row r="211" spans="1:7" ht="24">
      <c r="A211" s="24" t="s">
        <v>32</v>
      </c>
      <c r="B211" s="24">
        <v>37370</v>
      </c>
      <c r="C211" s="25" t="s">
        <v>101</v>
      </c>
      <c r="D211" s="24" t="s">
        <v>50</v>
      </c>
      <c r="E211" s="70" t="s">
        <v>43</v>
      </c>
      <c r="F211" s="149">
        <f>INSUMOS!D43</f>
        <v>3.09</v>
      </c>
      <c r="G211" s="27">
        <f t="shared" ref="G211:G217" si="11">ROUND(E211*F211,2)</f>
        <v>3.09</v>
      </c>
    </row>
    <row r="212" spans="1:7" ht="24">
      <c r="A212" s="24" t="s">
        <v>32</v>
      </c>
      <c r="B212" s="73">
        <v>37371</v>
      </c>
      <c r="C212" s="25" t="s">
        <v>103</v>
      </c>
      <c r="D212" s="24" t="s">
        <v>50</v>
      </c>
      <c r="E212" s="70" t="s">
        <v>43</v>
      </c>
      <c r="F212" s="149">
        <f>INSUMOS!D44</f>
        <v>0.6</v>
      </c>
      <c r="G212" s="27">
        <f t="shared" si="11"/>
        <v>0.6</v>
      </c>
    </row>
    <row r="213" spans="1:7" ht="24">
      <c r="A213" s="24" t="s">
        <v>32</v>
      </c>
      <c r="B213" s="73">
        <v>37372</v>
      </c>
      <c r="C213" s="25" t="s">
        <v>105</v>
      </c>
      <c r="D213" s="24" t="s">
        <v>50</v>
      </c>
      <c r="E213" s="70" t="s">
        <v>43</v>
      </c>
      <c r="F213" s="149">
        <f>INSUMOS!D45</f>
        <v>0.37</v>
      </c>
      <c r="G213" s="27">
        <f t="shared" si="11"/>
        <v>0.37</v>
      </c>
    </row>
    <row r="214" spans="1:7" ht="24">
      <c r="A214" s="24" t="s">
        <v>32</v>
      </c>
      <c r="B214" s="73">
        <v>37373</v>
      </c>
      <c r="C214" s="25" t="s">
        <v>107</v>
      </c>
      <c r="D214" s="24" t="s">
        <v>50</v>
      </c>
      <c r="E214" s="70" t="s">
        <v>43</v>
      </c>
      <c r="F214" s="149">
        <f>INSUMOS!D46</f>
        <v>0.02</v>
      </c>
      <c r="G214" s="27">
        <f t="shared" si="11"/>
        <v>0.02</v>
      </c>
    </row>
    <row r="215" spans="1:7" ht="24">
      <c r="A215" s="24" t="s">
        <v>32</v>
      </c>
      <c r="B215" s="73">
        <v>37623</v>
      </c>
      <c r="C215" s="25" t="s">
        <v>185</v>
      </c>
      <c r="D215" s="24" t="s">
        <v>50</v>
      </c>
      <c r="E215" s="70" t="s">
        <v>43</v>
      </c>
      <c r="F215" s="149">
        <f>INSUMOS!D47</f>
        <v>10.11</v>
      </c>
      <c r="G215" s="27">
        <f t="shared" si="11"/>
        <v>10.11</v>
      </c>
    </row>
    <row r="216" spans="1:7" ht="20.100000000000001" customHeight="1">
      <c r="A216" s="24" t="s">
        <v>36</v>
      </c>
      <c r="B216" s="73" t="s">
        <v>110</v>
      </c>
      <c r="C216" s="25" t="s">
        <v>111</v>
      </c>
      <c r="D216" s="24" t="s">
        <v>50</v>
      </c>
      <c r="E216" s="70" t="s">
        <v>43</v>
      </c>
      <c r="F216" s="149">
        <f>G148</f>
        <v>0.83</v>
      </c>
      <c r="G216" s="27">
        <f t="shared" si="11"/>
        <v>0.83</v>
      </c>
    </row>
    <row r="217" spans="1:7" ht="36">
      <c r="A217" s="24" t="s">
        <v>36</v>
      </c>
      <c r="B217" s="73">
        <v>95389</v>
      </c>
      <c r="C217" s="25" t="s">
        <v>187</v>
      </c>
      <c r="D217" s="24" t="s">
        <v>50</v>
      </c>
      <c r="E217" s="70" t="s">
        <v>43</v>
      </c>
      <c r="F217" s="149">
        <f>G222</f>
        <v>7.0000000000000007E-2</v>
      </c>
      <c r="G217" s="27">
        <f t="shared" si="11"/>
        <v>7.0000000000000007E-2</v>
      </c>
    </row>
    <row r="218" spans="1:7" ht="20.100000000000001" customHeight="1">
      <c r="D218" s="237" t="s">
        <v>403</v>
      </c>
      <c r="E218" s="238"/>
      <c r="F218" s="239"/>
      <c r="G218" s="143">
        <f>SUM(G211:G217)</f>
        <v>15.089999999999998</v>
      </c>
    </row>
    <row r="220" spans="1:7" ht="36">
      <c r="A220" s="24" t="s">
        <v>97</v>
      </c>
      <c r="B220" s="24" t="s">
        <v>186</v>
      </c>
      <c r="C220" s="25" t="s">
        <v>187</v>
      </c>
      <c r="D220" s="24" t="s">
        <v>50</v>
      </c>
      <c r="E220" s="26" t="s">
        <v>29</v>
      </c>
      <c r="F220" s="26" t="s">
        <v>30</v>
      </c>
      <c r="G220" s="26" t="s">
        <v>31</v>
      </c>
    </row>
    <row r="221" spans="1:7" ht="24">
      <c r="A221" s="24" t="s">
        <v>32</v>
      </c>
      <c r="B221" s="24">
        <v>37623</v>
      </c>
      <c r="C221" s="25" t="s">
        <v>185</v>
      </c>
      <c r="D221" s="24" t="s">
        <v>50</v>
      </c>
      <c r="E221" s="70" t="s">
        <v>61</v>
      </c>
      <c r="F221" s="149">
        <f>INSUMOS!D47</f>
        <v>10.11</v>
      </c>
      <c r="G221" s="27">
        <f>ROUND(E221*F221,2)</f>
        <v>7.0000000000000007E-2</v>
      </c>
    </row>
    <row r="222" spans="1:7" ht="20.100000000000001" customHeight="1">
      <c r="D222" s="237" t="s">
        <v>403</v>
      </c>
      <c r="E222" s="238"/>
      <c r="F222" s="239"/>
      <c r="G222" s="143">
        <f>SUM(G221)</f>
        <v>7.0000000000000007E-2</v>
      </c>
    </row>
    <row r="224" spans="1:7" ht="36">
      <c r="A224" s="24" t="s">
        <v>188</v>
      </c>
      <c r="B224" s="24" t="s">
        <v>179</v>
      </c>
      <c r="C224" s="25" t="s">
        <v>180</v>
      </c>
      <c r="D224" s="24" t="s">
        <v>22</v>
      </c>
      <c r="E224" s="26" t="s">
        <v>29</v>
      </c>
      <c r="F224" s="26" t="s">
        <v>30</v>
      </c>
      <c r="G224" s="26" t="s">
        <v>31</v>
      </c>
    </row>
    <row r="225" spans="1:7" ht="36">
      <c r="A225" s="24" t="s">
        <v>36</v>
      </c>
      <c r="B225" s="73">
        <v>88826</v>
      </c>
      <c r="C225" s="25" t="s">
        <v>190</v>
      </c>
      <c r="D225" s="24" t="s">
        <v>50</v>
      </c>
      <c r="E225" s="70" t="s">
        <v>43</v>
      </c>
      <c r="F225" s="149">
        <f>G233</f>
        <v>0.21</v>
      </c>
      <c r="G225" s="27">
        <f>ROUND(E225*F225,2)</f>
        <v>0.21</v>
      </c>
    </row>
    <row r="226" spans="1:7" ht="36">
      <c r="A226" s="24" t="s">
        <v>36</v>
      </c>
      <c r="B226" s="73">
        <v>88827</v>
      </c>
      <c r="C226" s="25" t="s">
        <v>192</v>
      </c>
      <c r="D226" s="24" t="s">
        <v>50</v>
      </c>
      <c r="E226" s="70" t="s">
        <v>43</v>
      </c>
      <c r="F226" s="149">
        <f>G237</f>
        <v>0.05</v>
      </c>
      <c r="G226" s="27">
        <f>ROUND(E226*F226,2)</f>
        <v>0.05</v>
      </c>
    </row>
    <row r="227" spans="1:7" ht="36">
      <c r="A227" s="24" t="s">
        <v>36</v>
      </c>
      <c r="B227" s="73">
        <v>88828</v>
      </c>
      <c r="C227" s="25" t="s">
        <v>194</v>
      </c>
      <c r="D227" s="24" t="s">
        <v>50</v>
      </c>
      <c r="E227" s="70" t="s">
        <v>43</v>
      </c>
      <c r="F227" s="149">
        <f>G241</f>
        <v>0.19</v>
      </c>
      <c r="G227" s="27">
        <f>ROUND(E227*F227,2)</f>
        <v>0.19</v>
      </c>
    </row>
    <row r="228" spans="1:7" ht="48">
      <c r="A228" s="24" t="s">
        <v>36</v>
      </c>
      <c r="B228" s="73">
        <v>88829</v>
      </c>
      <c r="C228" s="25" t="s">
        <v>196</v>
      </c>
      <c r="D228" s="24" t="s">
        <v>50</v>
      </c>
      <c r="E228" s="70" t="s">
        <v>43</v>
      </c>
      <c r="F228" s="149">
        <f>G245</f>
        <v>0.57999999999999996</v>
      </c>
      <c r="G228" s="27">
        <f>ROUND(E228*F228,2)</f>
        <v>0.57999999999999996</v>
      </c>
    </row>
    <row r="229" spans="1:7" ht="20.100000000000001" customHeight="1">
      <c r="D229" s="237" t="s">
        <v>403</v>
      </c>
      <c r="E229" s="238"/>
      <c r="F229" s="239"/>
      <c r="G229" s="143">
        <f>SUM(G225:G228)</f>
        <v>1.03</v>
      </c>
    </row>
    <row r="231" spans="1:7" ht="36">
      <c r="A231" s="24" t="s">
        <v>188</v>
      </c>
      <c r="B231" s="24" t="s">
        <v>189</v>
      </c>
      <c r="C231" s="25" t="s">
        <v>190</v>
      </c>
      <c r="D231" s="24" t="s">
        <v>50</v>
      </c>
      <c r="E231" s="26" t="s">
        <v>29</v>
      </c>
      <c r="F231" s="26" t="s">
        <v>30</v>
      </c>
      <c r="G231" s="26" t="s">
        <v>31</v>
      </c>
    </row>
    <row r="232" spans="1:7" ht="36">
      <c r="A232" s="24" t="s">
        <v>32</v>
      </c>
      <c r="B232" s="24">
        <v>10535</v>
      </c>
      <c r="C232" s="25" t="s">
        <v>198</v>
      </c>
      <c r="D232" s="24" t="s">
        <v>35</v>
      </c>
      <c r="E232" s="70" t="s">
        <v>199</v>
      </c>
      <c r="F232" s="149">
        <f>INSUMOS!D30</f>
        <v>3218.5</v>
      </c>
      <c r="G232" s="27">
        <f>ROUND(E232*F232,2)</f>
        <v>0.21</v>
      </c>
    </row>
    <row r="233" spans="1:7" ht="20.100000000000001" customHeight="1">
      <c r="D233" s="237" t="s">
        <v>403</v>
      </c>
      <c r="E233" s="238"/>
      <c r="F233" s="239"/>
      <c r="G233" s="143">
        <f>SUM(G232)</f>
        <v>0.21</v>
      </c>
    </row>
    <row r="235" spans="1:7" ht="36">
      <c r="A235" s="24" t="s">
        <v>188</v>
      </c>
      <c r="B235" s="24" t="s">
        <v>191</v>
      </c>
      <c r="C235" s="25" t="s">
        <v>192</v>
      </c>
      <c r="D235" s="24" t="s">
        <v>50</v>
      </c>
      <c r="E235" s="26" t="s">
        <v>29</v>
      </c>
      <c r="F235" s="26" t="s">
        <v>30</v>
      </c>
      <c r="G235" s="26" t="s">
        <v>31</v>
      </c>
    </row>
    <row r="236" spans="1:7" ht="36">
      <c r="A236" s="24" t="s">
        <v>32</v>
      </c>
      <c r="B236" s="24" t="s">
        <v>197</v>
      </c>
      <c r="C236" s="25" t="s">
        <v>198</v>
      </c>
      <c r="D236" s="24" t="s">
        <v>35</v>
      </c>
      <c r="E236" s="70" t="s">
        <v>200</v>
      </c>
      <c r="F236" s="149">
        <f>INSUMOS!D30</f>
        <v>3218.5</v>
      </c>
      <c r="G236" s="27">
        <f>ROUND(E236*F236,2)</f>
        <v>0.05</v>
      </c>
    </row>
    <row r="237" spans="1:7" ht="20.100000000000001" customHeight="1">
      <c r="D237" s="237" t="s">
        <v>403</v>
      </c>
      <c r="E237" s="238"/>
      <c r="F237" s="239"/>
      <c r="G237" s="143">
        <f>SUM(G236)</f>
        <v>0.05</v>
      </c>
    </row>
    <row r="239" spans="1:7" ht="36">
      <c r="A239" s="24" t="s">
        <v>188</v>
      </c>
      <c r="B239" s="24" t="s">
        <v>193</v>
      </c>
      <c r="C239" s="25" t="s">
        <v>194</v>
      </c>
      <c r="D239" s="24" t="s">
        <v>50</v>
      </c>
      <c r="E239" s="26" t="s">
        <v>29</v>
      </c>
      <c r="F239" s="26" t="s">
        <v>30</v>
      </c>
      <c r="G239" s="26" t="s">
        <v>31</v>
      </c>
    </row>
    <row r="240" spans="1:7" ht="36">
      <c r="A240" s="24" t="s">
        <v>32</v>
      </c>
      <c r="B240" s="24" t="s">
        <v>197</v>
      </c>
      <c r="C240" s="25" t="s">
        <v>198</v>
      </c>
      <c r="D240" s="24" t="s">
        <v>35</v>
      </c>
      <c r="E240" s="70" t="s">
        <v>201</v>
      </c>
      <c r="F240" s="149">
        <f>INSUMOS!D30</f>
        <v>3218.5</v>
      </c>
      <c r="G240" s="27">
        <f>ROUND(E240*F240,2)</f>
        <v>0.19</v>
      </c>
    </row>
    <row r="241" spans="1:7" ht="20.100000000000001" customHeight="1">
      <c r="D241" s="237" t="s">
        <v>403</v>
      </c>
      <c r="E241" s="238"/>
      <c r="F241" s="239"/>
      <c r="G241" s="143">
        <f>SUM(G240)</f>
        <v>0.19</v>
      </c>
    </row>
    <row r="243" spans="1:7" ht="48">
      <c r="A243" s="24" t="s">
        <v>188</v>
      </c>
      <c r="B243" s="24" t="s">
        <v>195</v>
      </c>
      <c r="C243" s="25" t="s">
        <v>196</v>
      </c>
      <c r="D243" s="24" t="s">
        <v>50</v>
      </c>
      <c r="E243" s="26" t="s">
        <v>29</v>
      </c>
      <c r="F243" s="26" t="s">
        <v>30</v>
      </c>
      <c r="G243" s="26" t="s">
        <v>31</v>
      </c>
    </row>
    <row r="244" spans="1:7" ht="24">
      <c r="A244" s="24" t="s">
        <v>32</v>
      </c>
      <c r="B244" s="24">
        <v>2705</v>
      </c>
      <c r="C244" s="25" t="s">
        <v>202</v>
      </c>
      <c r="D244" s="24" t="s">
        <v>203</v>
      </c>
      <c r="E244" s="70" t="s">
        <v>204</v>
      </c>
      <c r="F244" s="149">
        <f>INSUMOS!D14</f>
        <v>0.46</v>
      </c>
      <c r="G244" s="27">
        <f>ROUND(E244*F244,2)</f>
        <v>0.57999999999999996</v>
      </c>
    </row>
    <row r="245" spans="1:7" ht="20.100000000000001" customHeight="1">
      <c r="D245" s="237" t="s">
        <v>403</v>
      </c>
      <c r="E245" s="238"/>
      <c r="F245" s="239"/>
      <c r="G245" s="143">
        <f>SUM(G244)</f>
        <v>0.57999999999999996</v>
      </c>
    </row>
    <row r="247" spans="1:7" ht="36">
      <c r="A247" s="24" t="s">
        <v>188</v>
      </c>
      <c r="B247" s="24" t="s">
        <v>182</v>
      </c>
      <c r="C247" s="25" t="s">
        <v>183</v>
      </c>
      <c r="D247" s="24" t="s">
        <v>23</v>
      </c>
      <c r="E247" s="26" t="s">
        <v>29</v>
      </c>
      <c r="F247" s="26" t="s">
        <v>30</v>
      </c>
      <c r="G247" s="26" t="s">
        <v>31</v>
      </c>
    </row>
    <row r="248" spans="1:7" ht="36">
      <c r="A248" s="24" t="s">
        <v>36</v>
      </c>
      <c r="B248" s="73" t="s">
        <v>189</v>
      </c>
      <c r="C248" s="25" t="s">
        <v>190</v>
      </c>
      <c r="D248" s="24" t="s">
        <v>50</v>
      </c>
      <c r="E248" s="70" t="s">
        <v>43</v>
      </c>
      <c r="F248" s="149">
        <f>G233</f>
        <v>0.21</v>
      </c>
      <c r="G248" s="27">
        <f>ROUND(E248*F248,2)</f>
        <v>0.21</v>
      </c>
    </row>
    <row r="249" spans="1:7" ht="36">
      <c r="A249" s="24" t="s">
        <v>36</v>
      </c>
      <c r="B249" s="73" t="s">
        <v>191</v>
      </c>
      <c r="C249" s="25" t="s">
        <v>192</v>
      </c>
      <c r="D249" s="24" t="s">
        <v>50</v>
      </c>
      <c r="E249" s="70" t="s">
        <v>43</v>
      </c>
      <c r="F249" s="149">
        <f>G237</f>
        <v>0.05</v>
      </c>
      <c r="G249" s="27">
        <f>ROUND(E249*F249,2)</f>
        <v>0.05</v>
      </c>
    </row>
    <row r="250" spans="1:7" ht="20.100000000000001" customHeight="1">
      <c r="D250" s="237" t="s">
        <v>403</v>
      </c>
      <c r="E250" s="238"/>
      <c r="F250" s="239"/>
      <c r="G250" s="143">
        <f>SUM(G248:G249)</f>
        <v>0.26</v>
      </c>
    </row>
    <row r="252" spans="1:7" ht="36">
      <c r="A252" s="24" t="s">
        <v>188</v>
      </c>
      <c r="B252" s="24" t="s">
        <v>64</v>
      </c>
      <c r="C252" s="25" t="s">
        <v>65</v>
      </c>
      <c r="D252" s="24" t="s">
        <v>22</v>
      </c>
      <c r="E252" s="26" t="s">
        <v>29</v>
      </c>
      <c r="F252" s="26" t="s">
        <v>30</v>
      </c>
      <c r="G252" s="26" t="s">
        <v>31</v>
      </c>
    </row>
    <row r="253" spans="1:7" ht="36">
      <c r="A253" s="24" t="s">
        <v>36</v>
      </c>
      <c r="B253" s="73" t="s">
        <v>205</v>
      </c>
      <c r="C253" s="25" t="s">
        <v>206</v>
      </c>
      <c r="D253" s="24" t="s">
        <v>50</v>
      </c>
      <c r="E253" s="70" t="s">
        <v>43</v>
      </c>
      <c r="F253" s="149">
        <f>G262</f>
        <v>67.069999999999993</v>
      </c>
      <c r="G253" s="27">
        <f>ROUND((E253*F253),2)</f>
        <v>67.069999999999993</v>
      </c>
    </row>
    <row r="254" spans="1:7" ht="36">
      <c r="A254" s="24" t="s">
        <v>36</v>
      </c>
      <c r="B254" s="73" t="s">
        <v>207</v>
      </c>
      <c r="C254" s="25" t="s">
        <v>208</v>
      </c>
      <c r="D254" s="24" t="s">
        <v>50</v>
      </c>
      <c r="E254" s="70" t="s">
        <v>43</v>
      </c>
      <c r="F254" s="149">
        <f>G266</f>
        <v>36.42</v>
      </c>
      <c r="G254" s="27">
        <f>ROUND((E254*F254),2)</f>
        <v>36.42</v>
      </c>
    </row>
    <row r="255" spans="1:7" ht="20.100000000000001" customHeight="1">
      <c r="A255" s="24" t="s">
        <v>36</v>
      </c>
      <c r="B255" s="73" t="s">
        <v>209</v>
      </c>
      <c r="C255" s="25" t="s">
        <v>210</v>
      </c>
      <c r="D255" s="24" t="s">
        <v>50</v>
      </c>
      <c r="E255" s="70" t="s">
        <v>43</v>
      </c>
      <c r="F255" s="149">
        <f>G285</f>
        <v>23.009999999999998</v>
      </c>
      <c r="G255" s="27">
        <f>ROUND((E255*F255),2)</f>
        <v>23.01</v>
      </c>
    </row>
    <row r="256" spans="1:7" ht="36">
      <c r="A256" s="24" t="s">
        <v>36</v>
      </c>
      <c r="B256" s="73" t="s">
        <v>211</v>
      </c>
      <c r="C256" s="25" t="s">
        <v>212</v>
      </c>
      <c r="D256" s="24" t="s">
        <v>50</v>
      </c>
      <c r="E256" s="70" t="s">
        <v>43</v>
      </c>
      <c r="F256" s="149">
        <f>G270</f>
        <v>20.37</v>
      </c>
      <c r="G256" s="27">
        <f>ROUND((E256*F256),2)</f>
        <v>20.37</v>
      </c>
    </row>
    <row r="257" spans="1:7" ht="36">
      <c r="A257" s="24" t="s">
        <v>36</v>
      </c>
      <c r="B257" s="73" t="s">
        <v>213</v>
      </c>
      <c r="C257" s="25" t="s">
        <v>214</v>
      </c>
      <c r="D257" s="24" t="s">
        <v>50</v>
      </c>
      <c r="E257" s="70" t="s">
        <v>43</v>
      </c>
      <c r="F257" s="149">
        <f>G274</f>
        <v>8.7100000000000009</v>
      </c>
      <c r="G257" s="27">
        <f>ROUND((E257*F257),2)</f>
        <v>8.7100000000000009</v>
      </c>
    </row>
    <row r="258" spans="1:7" ht="20.100000000000001" customHeight="1">
      <c r="D258" s="237" t="s">
        <v>403</v>
      </c>
      <c r="E258" s="238"/>
      <c r="F258" s="239"/>
      <c r="G258" s="143">
        <f>SUM(G253:G257)</f>
        <v>155.58000000000001</v>
      </c>
    </row>
    <row r="259" spans="1:7">
      <c r="E259" s="71"/>
      <c r="F259" s="72"/>
    </row>
    <row r="260" spans="1:7" ht="36">
      <c r="A260" s="24" t="s">
        <v>188</v>
      </c>
      <c r="B260" s="24" t="s">
        <v>205</v>
      </c>
      <c r="C260" s="25" t="s">
        <v>206</v>
      </c>
      <c r="D260" s="24" t="s">
        <v>50</v>
      </c>
      <c r="E260" s="26" t="s">
        <v>29</v>
      </c>
      <c r="F260" s="26" t="s">
        <v>30</v>
      </c>
      <c r="G260" s="26" t="s">
        <v>31</v>
      </c>
    </row>
    <row r="261" spans="1:7" ht="20.100000000000001" customHeight="1">
      <c r="A261" s="24" t="s">
        <v>32</v>
      </c>
      <c r="B261" s="24">
        <v>4221</v>
      </c>
      <c r="C261" s="25" t="s">
        <v>215</v>
      </c>
      <c r="D261" s="24" t="s">
        <v>127</v>
      </c>
      <c r="E261" s="70" t="s">
        <v>216</v>
      </c>
      <c r="F261" s="149">
        <f>INSUMOS!D19</f>
        <v>3.33</v>
      </c>
      <c r="G261" s="27">
        <f>ROUND((E261*F261),2)</f>
        <v>67.069999999999993</v>
      </c>
    </row>
    <row r="262" spans="1:7" ht="20.100000000000001" customHeight="1">
      <c r="D262" s="237" t="s">
        <v>403</v>
      </c>
      <c r="E262" s="238"/>
      <c r="F262" s="239"/>
      <c r="G262" s="143">
        <f>SUM(G261)</f>
        <v>67.069999999999993</v>
      </c>
    </row>
    <row r="263" spans="1:7">
      <c r="E263" s="71"/>
      <c r="F263" s="72"/>
    </row>
    <row r="264" spans="1:7" ht="36">
      <c r="A264" s="24" t="s">
        <v>188</v>
      </c>
      <c r="B264" s="24" t="s">
        <v>207</v>
      </c>
      <c r="C264" s="25" t="s">
        <v>208</v>
      </c>
      <c r="D264" s="24" t="s">
        <v>50</v>
      </c>
      <c r="E264" s="26" t="s">
        <v>29</v>
      </c>
      <c r="F264" s="26" t="s">
        <v>30</v>
      </c>
      <c r="G264" s="26" t="s">
        <v>31</v>
      </c>
    </row>
    <row r="265" spans="1:7" ht="36">
      <c r="A265" s="24" t="s">
        <v>32</v>
      </c>
      <c r="B265" s="24">
        <v>7624</v>
      </c>
      <c r="C265" s="25" t="s">
        <v>218</v>
      </c>
      <c r="D265" s="24" t="s">
        <v>35</v>
      </c>
      <c r="E265" s="70" t="s">
        <v>219</v>
      </c>
      <c r="F265" s="149">
        <f>INSUMOS!D29</f>
        <v>655000</v>
      </c>
      <c r="G265" s="27">
        <f>ROUND((E265*F265),2)</f>
        <v>36.42</v>
      </c>
    </row>
    <row r="266" spans="1:7" ht="20.100000000000001" customHeight="1">
      <c r="D266" s="237" t="s">
        <v>403</v>
      </c>
      <c r="E266" s="238"/>
      <c r="F266" s="239"/>
      <c r="G266" s="143">
        <f>SUM(G265)</f>
        <v>36.42</v>
      </c>
    </row>
    <row r="267" spans="1:7">
      <c r="E267" s="71"/>
      <c r="F267" s="72"/>
    </row>
    <row r="268" spans="1:7" ht="36">
      <c r="A268" s="24" t="s">
        <v>188</v>
      </c>
      <c r="B268" s="24" t="s">
        <v>211</v>
      </c>
      <c r="C268" s="25" t="s">
        <v>212</v>
      </c>
      <c r="D268" s="24" t="s">
        <v>50</v>
      </c>
      <c r="E268" s="26" t="s">
        <v>29</v>
      </c>
      <c r="F268" s="26" t="s">
        <v>30</v>
      </c>
      <c r="G268" s="26" t="s">
        <v>31</v>
      </c>
    </row>
    <row r="269" spans="1:7" ht="36">
      <c r="A269" s="24" t="s">
        <v>32</v>
      </c>
      <c r="B269" s="24" t="s">
        <v>217</v>
      </c>
      <c r="C269" s="25" t="s">
        <v>218</v>
      </c>
      <c r="D269" s="24" t="s">
        <v>35</v>
      </c>
      <c r="E269" s="70" t="s">
        <v>220</v>
      </c>
      <c r="F269" s="149">
        <f>INSUMOS!D29</f>
        <v>655000</v>
      </c>
      <c r="G269" s="27">
        <f>ROUND((E269*F269),2)</f>
        <v>20.37</v>
      </c>
    </row>
    <row r="270" spans="1:7" ht="20.100000000000001" customHeight="1">
      <c r="D270" s="237" t="s">
        <v>403</v>
      </c>
      <c r="E270" s="238"/>
      <c r="F270" s="239"/>
      <c r="G270" s="143">
        <f>SUM(G269)</f>
        <v>20.37</v>
      </c>
    </row>
    <row r="271" spans="1:7">
      <c r="E271" s="71"/>
    </row>
    <row r="272" spans="1:7" ht="36">
      <c r="A272" s="24" t="s">
        <v>188</v>
      </c>
      <c r="B272" s="24" t="s">
        <v>213</v>
      </c>
      <c r="C272" s="25" t="s">
        <v>214</v>
      </c>
      <c r="D272" s="24" t="s">
        <v>50</v>
      </c>
      <c r="E272" s="26" t="s">
        <v>29</v>
      </c>
      <c r="F272" s="26" t="s">
        <v>30</v>
      </c>
      <c r="G272" s="26" t="s">
        <v>31</v>
      </c>
    </row>
    <row r="273" spans="1:7" ht="36">
      <c r="A273" s="24" t="s">
        <v>32</v>
      </c>
      <c r="B273" s="24" t="s">
        <v>217</v>
      </c>
      <c r="C273" s="25" t="s">
        <v>218</v>
      </c>
      <c r="D273" s="24" t="s">
        <v>35</v>
      </c>
      <c r="E273" s="70" t="s">
        <v>221</v>
      </c>
      <c r="F273" s="149">
        <f>INSUMOS!D29</f>
        <v>655000</v>
      </c>
      <c r="G273" s="27">
        <f>ROUND((E273*F273),2)</f>
        <v>8.7100000000000009</v>
      </c>
    </row>
    <row r="274" spans="1:7" ht="20.100000000000001" customHeight="1">
      <c r="D274" s="237" t="s">
        <v>403</v>
      </c>
      <c r="E274" s="238"/>
      <c r="F274" s="239"/>
      <c r="G274" s="143">
        <f>SUM(G273)</f>
        <v>8.7100000000000009</v>
      </c>
    </row>
    <row r="275" spans="1:7">
      <c r="E275" s="71"/>
      <c r="F275" s="72"/>
    </row>
    <row r="276" spans="1:7" ht="31.5" customHeight="1">
      <c r="A276" s="24" t="s">
        <v>97</v>
      </c>
      <c r="B276" s="24" t="s">
        <v>209</v>
      </c>
      <c r="C276" s="25" t="s">
        <v>210</v>
      </c>
      <c r="D276" s="24" t="s">
        <v>50</v>
      </c>
      <c r="E276" s="26" t="s">
        <v>29</v>
      </c>
      <c r="F276" s="26" t="s">
        <v>30</v>
      </c>
      <c r="G276" s="26" t="s">
        <v>31</v>
      </c>
    </row>
    <row r="277" spans="1:7" ht="20.100000000000001" customHeight="1">
      <c r="A277" s="24" t="s">
        <v>32</v>
      </c>
      <c r="B277" s="24" t="s">
        <v>222</v>
      </c>
      <c r="C277" s="25" t="s">
        <v>223</v>
      </c>
      <c r="D277" s="24" t="s">
        <v>50</v>
      </c>
      <c r="E277" s="70" t="s">
        <v>43</v>
      </c>
      <c r="F277" s="149">
        <f>INSUMOS!D20</f>
        <v>17.489999999999998</v>
      </c>
      <c r="G277" s="27">
        <f t="shared" ref="G277:G284" si="12">ROUND((E277*F277),2)</f>
        <v>17.489999999999998</v>
      </c>
    </row>
    <row r="278" spans="1:7" ht="24">
      <c r="A278" s="24" t="s">
        <v>32</v>
      </c>
      <c r="B278" s="24" t="s">
        <v>100</v>
      </c>
      <c r="C278" s="25" t="s">
        <v>101</v>
      </c>
      <c r="D278" s="24" t="s">
        <v>50</v>
      </c>
      <c r="E278" s="70" t="s">
        <v>43</v>
      </c>
      <c r="F278" s="149">
        <f>INSUMOS!D43</f>
        <v>3.09</v>
      </c>
      <c r="G278" s="27">
        <f t="shared" si="12"/>
        <v>3.09</v>
      </c>
    </row>
    <row r="279" spans="1:7" ht="24">
      <c r="A279" s="24" t="s">
        <v>32</v>
      </c>
      <c r="B279" s="24" t="s">
        <v>102</v>
      </c>
      <c r="C279" s="25" t="s">
        <v>103</v>
      </c>
      <c r="D279" s="24" t="s">
        <v>50</v>
      </c>
      <c r="E279" s="70" t="s">
        <v>43</v>
      </c>
      <c r="F279" s="149">
        <f>INSUMOS!D44</f>
        <v>0.6</v>
      </c>
      <c r="G279" s="27">
        <f t="shared" si="12"/>
        <v>0.6</v>
      </c>
    </row>
    <row r="280" spans="1:7" ht="24">
      <c r="A280" s="24" t="s">
        <v>32</v>
      </c>
      <c r="B280" s="24" t="s">
        <v>104</v>
      </c>
      <c r="C280" s="25" t="s">
        <v>105</v>
      </c>
      <c r="D280" s="24" t="s">
        <v>50</v>
      </c>
      <c r="E280" s="70" t="s">
        <v>43</v>
      </c>
      <c r="F280" s="149">
        <f>INSUMOS!D45</f>
        <v>0.37</v>
      </c>
      <c r="G280" s="27">
        <f t="shared" si="12"/>
        <v>0.37</v>
      </c>
    </row>
    <row r="281" spans="1:7" ht="24">
      <c r="A281" s="24" t="s">
        <v>32</v>
      </c>
      <c r="B281" s="24" t="s">
        <v>106</v>
      </c>
      <c r="C281" s="25" t="s">
        <v>107</v>
      </c>
      <c r="D281" s="24" t="s">
        <v>50</v>
      </c>
      <c r="E281" s="70" t="s">
        <v>43</v>
      </c>
      <c r="F281" s="149">
        <f>INSUMOS!D46</f>
        <v>0.02</v>
      </c>
      <c r="G281" s="27">
        <f t="shared" si="12"/>
        <v>0.02</v>
      </c>
    </row>
    <row r="282" spans="1:7" ht="20.100000000000001" customHeight="1">
      <c r="A282" s="24" t="s">
        <v>36</v>
      </c>
      <c r="B282" s="73" t="s">
        <v>108</v>
      </c>
      <c r="C282" s="25" t="s">
        <v>109</v>
      </c>
      <c r="D282" s="24" t="s">
        <v>50</v>
      </c>
      <c r="E282" s="70" t="s">
        <v>43</v>
      </c>
      <c r="F282" s="149">
        <f>G179</f>
        <v>0.45000000000000012</v>
      </c>
      <c r="G282" s="27">
        <f t="shared" si="12"/>
        <v>0.45</v>
      </c>
    </row>
    <row r="283" spans="1:7" ht="20.100000000000001" customHeight="1">
      <c r="A283" s="24" t="s">
        <v>36</v>
      </c>
      <c r="B283" s="73" t="s">
        <v>110</v>
      </c>
      <c r="C283" s="25" t="s">
        <v>111</v>
      </c>
      <c r="D283" s="24" t="s">
        <v>50</v>
      </c>
      <c r="E283" s="70" t="s">
        <v>43</v>
      </c>
      <c r="F283" s="149">
        <f>G148</f>
        <v>0.83</v>
      </c>
      <c r="G283" s="27">
        <f t="shared" si="12"/>
        <v>0.83</v>
      </c>
    </row>
    <row r="284" spans="1:7" ht="24">
      <c r="A284" s="24" t="s">
        <v>36</v>
      </c>
      <c r="B284" s="73" t="s">
        <v>224</v>
      </c>
      <c r="C284" s="25" t="s">
        <v>225</v>
      </c>
      <c r="D284" s="24" t="s">
        <v>50</v>
      </c>
      <c r="E284" s="70" t="s">
        <v>43</v>
      </c>
      <c r="F284" s="149">
        <f>G289</f>
        <v>0.16</v>
      </c>
      <c r="G284" s="27">
        <f t="shared" si="12"/>
        <v>0.16</v>
      </c>
    </row>
    <row r="285" spans="1:7" ht="20.100000000000001" customHeight="1">
      <c r="D285" s="237" t="s">
        <v>403</v>
      </c>
      <c r="E285" s="238"/>
      <c r="F285" s="239"/>
      <c r="G285" s="143">
        <f>SUM(G277:G284)</f>
        <v>23.009999999999998</v>
      </c>
    </row>
    <row r="286" spans="1:7">
      <c r="E286" s="71"/>
    </row>
    <row r="287" spans="1:7" ht="24">
      <c r="A287" s="24" t="s">
        <v>97</v>
      </c>
      <c r="B287" s="24" t="s">
        <v>224</v>
      </c>
      <c r="C287" s="25" t="s">
        <v>225</v>
      </c>
      <c r="D287" s="24" t="s">
        <v>50</v>
      </c>
      <c r="E287" s="26" t="s">
        <v>29</v>
      </c>
      <c r="F287" s="26" t="s">
        <v>30</v>
      </c>
      <c r="G287" s="26" t="s">
        <v>31</v>
      </c>
    </row>
    <row r="288" spans="1:7" ht="20.100000000000001" customHeight="1">
      <c r="A288" s="24" t="s">
        <v>32</v>
      </c>
      <c r="B288" s="24">
        <v>4237</v>
      </c>
      <c r="C288" s="25" t="s">
        <v>223</v>
      </c>
      <c r="D288" s="24" t="s">
        <v>50</v>
      </c>
      <c r="E288" s="70" t="s">
        <v>164</v>
      </c>
      <c r="F288" s="149">
        <f>INSUMOS!D20</f>
        <v>17.489999999999998</v>
      </c>
      <c r="G288" s="27">
        <f>ROUND((E288*F288),2)</f>
        <v>0.16</v>
      </c>
    </row>
    <row r="289" spans="1:7" ht="20.100000000000001" customHeight="1">
      <c r="D289" s="237" t="s">
        <v>403</v>
      </c>
      <c r="E289" s="238"/>
      <c r="F289" s="239"/>
      <c r="G289" s="143">
        <f>SUM(G288)</f>
        <v>0.16</v>
      </c>
    </row>
    <row r="290" spans="1:7">
      <c r="E290" s="71"/>
    </row>
    <row r="291" spans="1:7" ht="36">
      <c r="A291" s="24" t="s">
        <v>188</v>
      </c>
      <c r="B291" s="24" t="s">
        <v>67</v>
      </c>
      <c r="C291" s="25" t="s">
        <v>68</v>
      </c>
      <c r="D291" s="24" t="s">
        <v>22</v>
      </c>
      <c r="E291" s="26" t="s">
        <v>29</v>
      </c>
      <c r="F291" s="26" t="s">
        <v>30</v>
      </c>
      <c r="G291" s="26" t="s">
        <v>31</v>
      </c>
    </row>
    <row r="292" spans="1:7" ht="48">
      <c r="A292" s="24" t="s">
        <v>36</v>
      </c>
      <c r="B292" s="73">
        <v>5787</v>
      </c>
      <c r="C292" s="25" t="s">
        <v>227</v>
      </c>
      <c r="D292" s="24" t="s">
        <v>50</v>
      </c>
      <c r="E292" s="70" t="s">
        <v>43</v>
      </c>
      <c r="F292" s="149">
        <f>G301</f>
        <v>88.08</v>
      </c>
      <c r="G292" s="27">
        <f>ROUND((E292*F292),2)</f>
        <v>88.08</v>
      </c>
    </row>
    <row r="293" spans="1:7" ht="36">
      <c r="A293" s="24" t="s">
        <v>36</v>
      </c>
      <c r="B293" s="73">
        <v>53861</v>
      </c>
      <c r="C293" s="25" t="s">
        <v>229</v>
      </c>
      <c r="D293" s="24" t="s">
        <v>50</v>
      </c>
      <c r="E293" s="70" t="s">
        <v>43</v>
      </c>
      <c r="F293" s="149">
        <f>G305</f>
        <v>32.520000000000003</v>
      </c>
      <c r="G293" s="27">
        <f>ROUND((E293*F293),2)</f>
        <v>32.520000000000003</v>
      </c>
    </row>
    <row r="294" spans="1:7" ht="24">
      <c r="A294" s="24" t="s">
        <v>36</v>
      </c>
      <c r="B294" s="73">
        <v>88301</v>
      </c>
      <c r="C294" s="25" t="s">
        <v>231</v>
      </c>
      <c r="D294" s="24" t="s">
        <v>50</v>
      </c>
      <c r="E294" s="70" t="s">
        <v>43</v>
      </c>
      <c r="F294" s="149">
        <f>G315</f>
        <v>23.61</v>
      </c>
      <c r="G294" s="27">
        <f>ROUND((E294*F294),2)</f>
        <v>23.61</v>
      </c>
    </row>
    <row r="295" spans="1:7" ht="36">
      <c r="A295" s="24" t="s">
        <v>36</v>
      </c>
      <c r="B295" s="73">
        <v>89130</v>
      </c>
      <c r="C295" s="25" t="s">
        <v>233</v>
      </c>
      <c r="D295" s="24" t="s">
        <v>50</v>
      </c>
      <c r="E295" s="70" t="s">
        <v>43</v>
      </c>
      <c r="F295" s="149">
        <f>G319</f>
        <v>26.01</v>
      </c>
      <c r="G295" s="27">
        <f>ROUND((E295*F295),2)</f>
        <v>26.01</v>
      </c>
    </row>
    <row r="296" spans="1:7" ht="36">
      <c r="A296" s="24" t="s">
        <v>36</v>
      </c>
      <c r="B296" s="73">
        <v>89131</v>
      </c>
      <c r="C296" s="25" t="s">
        <v>235</v>
      </c>
      <c r="D296" s="24" t="s">
        <v>50</v>
      </c>
      <c r="E296" s="70" t="s">
        <v>43</v>
      </c>
      <c r="F296" s="149">
        <f>G323</f>
        <v>6.69</v>
      </c>
      <c r="G296" s="27">
        <f>ROUND((E296*F296),2)</f>
        <v>6.69</v>
      </c>
    </row>
    <row r="297" spans="1:7" ht="20.100000000000001" customHeight="1">
      <c r="D297" s="237" t="s">
        <v>403</v>
      </c>
      <c r="E297" s="238"/>
      <c r="F297" s="239"/>
      <c r="G297" s="143">
        <f>SUM(G292:G296)</f>
        <v>176.90999999999997</v>
      </c>
    </row>
    <row r="299" spans="1:7" ht="48">
      <c r="A299" s="24" t="s">
        <v>188</v>
      </c>
      <c r="B299" s="24" t="s">
        <v>226</v>
      </c>
      <c r="C299" s="25" t="s">
        <v>227</v>
      </c>
      <c r="D299" s="24" t="s">
        <v>50</v>
      </c>
      <c r="E299" s="26" t="s">
        <v>29</v>
      </c>
      <c r="F299" s="26" t="s">
        <v>30</v>
      </c>
      <c r="G299" s="26" t="s">
        <v>31</v>
      </c>
    </row>
    <row r="300" spans="1:7" ht="20.100000000000001" customHeight="1">
      <c r="A300" s="24" t="s">
        <v>32</v>
      </c>
      <c r="B300" s="24">
        <v>4221</v>
      </c>
      <c r="C300" s="25" t="s">
        <v>215</v>
      </c>
      <c r="D300" s="24" t="s">
        <v>127</v>
      </c>
      <c r="E300" s="70" t="s">
        <v>236</v>
      </c>
      <c r="F300" s="149">
        <f>INSUMOS!D19</f>
        <v>3.33</v>
      </c>
      <c r="G300" s="27">
        <f>ROUND((E300*F300),2)</f>
        <v>88.08</v>
      </c>
    </row>
    <row r="301" spans="1:7" ht="20.100000000000001" customHeight="1">
      <c r="D301" s="237" t="s">
        <v>403</v>
      </c>
      <c r="E301" s="238"/>
      <c r="F301" s="239"/>
      <c r="G301" s="143">
        <f>SUM(G300)</f>
        <v>88.08</v>
      </c>
    </row>
    <row r="303" spans="1:7" ht="36">
      <c r="A303" s="24" t="s">
        <v>188</v>
      </c>
      <c r="B303" s="24" t="s">
        <v>228</v>
      </c>
      <c r="C303" s="25" t="s">
        <v>229</v>
      </c>
      <c r="D303" s="24" t="s">
        <v>50</v>
      </c>
      <c r="E303" s="26" t="s">
        <v>29</v>
      </c>
      <c r="F303" s="26" t="s">
        <v>30</v>
      </c>
      <c r="G303" s="26" t="s">
        <v>31</v>
      </c>
    </row>
    <row r="304" spans="1:7" ht="36">
      <c r="A304" s="24" t="s">
        <v>32</v>
      </c>
      <c r="B304" s="24">
        <v>4263</v>
      </c>
      <c r="C304" s="25" t="s">
        <v>238</v>
      </c>
      <c r="D304" s="24" t="s">
        <v>35</v>
      </c>
      <c r="E304" s="70" t="s">
        <v>239</v>
      </c>
      <c r="F304" s="149">
        <f>INSUMOS!D22</f>
        <v>464533.31</v>
      </c>
      <c r="G304" s="27">
        <f>ROUND((E304*F304),2)</f>
        <v>32.520000000000003</v>
      </c>
    </row>
    <row r="305" spans="1:7" ht="20.100000000000001" customHeight="1">
      <c r="D305" s="237" t="s">
        <v>403</v>
      </c>
      <c r="E305" s="238"/>
      <c r="F305" s="239"/>
      <c r="G305" s="143">
        <f>SUM(G304)</f>
        <v>32.520000000000003</v>
      </c>
    </row>
    <row r="307" spans="1:7" ht="24">
      <c r="A307" s="24" t="s">
        <v>97</v>
      </c>
      <c r="B307" s="24" t="s">
        <v>230</v>
      </c>
      <c r="C307" s="25" t="s">
        <v>231</v>
      </c>
      <c r="D307" s="24" t="s">
        <v>50</v>
      </c>
      <c r="E307" s="26" t="s">
        <v>29</v>
      </c>
      <c r="F307" s="26" t="s">
        <v>30</v>
      </c>
      <c r="G307" s="26" t="s">
        <v>31</v>
      </c>
    </row>
    <row r="308" spans="1:7" ht="20.100000000000001" customHeight="1">
      <c r="A308" s="24" t="s">
        <v>32</v>
      </c>
      <c r="B308" s="24">
        <v>4248</v>
      </c>
      <c r="C308" s="25" t="s">
        <v>240</v>
      </c>
      <c r="D308" s="24" t="s">
        <v>50</v>
      </c>
      <c r="E308" s="70" t="s">
        <v>43</v>
      </c>
      <c r="F308" s="149">
        <f>INSUMOS!D21</f>
        <v>18.579999999999998</v>
      </c>
      <c r="G308" s="27">
        <f t="shared" ref="G308:G314" si="13">ROUND((E308*F308),2)</f>
        <v>18.579999999999998</v>
      </c>
    </row>
    <row r="309" spans="1:7" ht="24">
      <c r="A309" s="24" t="s">
        <v>32</v>
      </c>
      <c r="B309" s="24">
        <v>37370</v>
      </c>
      <c r="C309" s="25" t="s">
        <v>101</v>
      </c>
      <c r="D309" s="24" t="s">
        <v>50</v>
      </c>
      <c r="E309" s="70" t="s">
        <v>43</v>
      </c>
      <c r="F309" s="149">
        <f>INSUMOS!D43</f>
        <v>3.09</v>
      </c>
      <c r="G309" s="27">
        <f t="shared" si="13"/>
        <v>3.09</v>
      </c>
    </row>
    <row r="310" spans="1:7" ht="24">
      <c r="A310" s="24" t="s">
        <v>32</v>
      </c>
      <c r="B310" s="73">
        <v>37371</v>
      </c>
      <c r="C310" s="25" t="s">
        <v>103</v>
      </c>
      <c r="D310" s="24" t="s">
        <v>50</v>
      </c>
      <c r="E310" s="70" t="s">
        <v>43</v>
      </c>
      <c r="F310" s="149">
        <f>INSUMOS!D44</f>
        <v>0.6</v>
      </c>
      <c r="G310" s="27">
        <f t="shared" si="13"/>
        <v>0.6</v>
      </c>
    </row>
    <row r="311" spans="1:7" ht="24">
      <c r="A311" s="24" t="s">
        <v>32</v>
      </c>
      <c r="B311" s="73">
        <v>37372</v>
      </c>
      <c r="C311" s="25" t="s">
        <v>105</v>
      </c>
      <c r="D311" s="24" t="s">
        <v>50</v>
      </c>
      <c r="E311" s="70" t="s">
        <v>43</v>
      </c>
      <c r="F311" s="149">
        <f>INSUMOS!D45</f>
        <v>0.37</v>
      </c>
      <c r="G311" s="27">
        <f t="shared" si="13"/>
        <v>0.37</v>
      </c>
    </row>
    <row r="312" spans="1:7" ht="24">
      <c r="A312" s="24" t="s">
        <v>32</v>
      </c>
      <c r="B312" s="73">
        <v>37373</v>
      </c>
      <c r="C312" s="25" t="s">
        <v>107</v>
      </c>
      <c r="D312" s="24" t="s">
        <v>50</v>
      </c>
      <c r="E312" s="70" t="s">
        <v>43</v>
      </c>
      <c r="F312" s="149">
        <f>INSUMOS!D46</f>
        <v>0.02</v>
      </c>
      <c r="G312" s="27">
        <f t="shared" si="13"/>
        <v>0.02</v>
      </c>
    </row>
    <row r="313" spans="1:7" ht="20.100000000000001" customHeight="1">
      <c r="A313" s="24" t="s">
        <v>36</v>
      </c>
      <c r="B313" s="73" t="s">
        <v>110</v>
      </c>
      <c r="C313" s="25" t="s">
        <v>111</v>
      </c>
      <c r="D313" s="24" t="s">
        <v>50</v>
      </c>
      <c r="E313" s="70" t="s">
        <v>43</v>
      </c>
      <c r="F313" s="149">
        <f>G148</f>
        <v>0.83</v>
      </c>
      <c r="G313" s="27">
        <f t="shared" si="13"/>
        <v>0.83</v>
      </c>
    </row>
    <row r="314" spans="1:7" ht="24">
      <c r="A314" s="24" t="s">
        <v>36</v>
      </c>
      <c r="B314" s="73">
        <v>95364</v>
      </c>
      <c r="C314" s="25" t="s">
        <v>242</v>
      </c>
      <c r="D314" s="24" t="s">
        <v>50</v>
      </c>
      <c r="E314" s="70" t="s">
        <v>43</v>
      </c>
      <c r="F314" s="149">
        <f>G327</f>
        <v>0.12</v>
      </c>
      <c r="G314" s="27">
        <f t="shared" si="13"/>
        <v>0.12</v>
      </c>
    </row>
    <row r="315" spans="1:7" ht="20.100000000000001" customHeight="1">
      <c r="D315" s="237" t="s">
        <v>403</v>
      </c>
      <c r="E315" s="238"/>
      <c r="F315" s="239"/>
      <c r="G315" s="143">
        <f>SUM(G308:G314)</f>
        <v>23.61</v>
      </c>
    </row>
    <row r="317" spans="1:7" ht="36">
      <c r="A317" s="24" t="s">
        <v>188</v>
      </c>
      <c r="B317" s="24" t="s">
        <v>232</v>
      </c>
      <c r="C317" s="25" t="s">
        <v>233</v>
      </c>
      <c r="D317" s="24" t="s">
        <v>50</v>
      </c>
      <c r="E317" s="26" t="s">
        <v>29</v>
      </c>
      <c r="F317" s="26" t="s">
        <v>30</v>
      </c>
      <c r="G317" s="26" t="s">
        <v>31</v>
      </c>
    </row>
    <row r="318" spans="1:7" ht="36">
      <c r="A318" s="24" t="s">
        <v>32</v>
      </c>
      <c r="B318" s="24">
        <v>4263</v>
      </c>
      <c r="C318" s="25" t="s">
        <v>238</v>
      </c>
      <c r="D318" s="24" t="s">
        <v>35</v>
      </c>
      <c r="E318" s="70" t="s">
        <v>243</v>
      </c>
      <c r="F318" s="149">
        <f>INSUMOS!D22</f>
        <v>464533.31</v>
      </c>
      <c r="G318" s="27">
        <f>ROUND((E318*F318),2)</f>
        <v>26.01</v>
      </c>
    </row>
    <row r="319" spans="1:7" ht="20.100000000000001" customHeight="1">
      <c r="D319" s="237" t="s">
        <v>403</v>
      </c>
      <c r="E319" s="238"/>
      <c r="F319" s="239"/>
      <c r="G319" s="143">
        <f>SUM(G318)</f>
        <v>26.01</v>
      </c>
    </row>
    <row r="321" spans="1:7" ht="36">
      <c r="A321" s="24" t="s">
        <v>188</v>
      </c>
      <c r="B321" s="24" t="s">
        <v>234</v>
      </c>
      <c r="C321" s="25" t="s">
        <v>235</v>
      </c>
      <c r="D321" s="24" t="s">
        <v>50</v>
      </c>
      <c r="E321" s="26" t="s">
        <v>29</v>
      </c>
      <c r="F321" s="26" t="s">
        <v>30</v>
      </c>
      <c r="G321" s="26" t="s">
        <v>31</v>
      </c>
    </row>
    <row r="322" spans="1:7" ht="36">
      <c r="A322" s="24" t="s">
        <v>32</v>
      </c>
      <c r="B322" s="24" t="s">
        <v>237</v>
      </c>
      <c r="C322" s="25" t="s">
        <v>238</v>
      </c>
      <c r="D322" s="24" t="s">
        <v>35</v>
      </c>
      <c r="E322" s="70" t="s">
        <v>200</v>
      </c>
      <c r="F322" s="149">
        <f>INSUMOS!D22</f>
        <v>464533.31</v>
      </c>
      <c r="G322" s="27">
        <f>ROUND((E322*F322),2)</f>
        <v>6.69</v>
      </c>
    </row>
    <row r="323" spans="1:7" ht="20.100000000000001" customHeight="1">
      <c r="D323" s="237" t="s">
        <v>403</v>
      </c>
      <c r="E323" s="238"/>
      <c r="F323" s="239"/>
      <c r="G323" s="143">
        <f>SUM(G322)</f>
        <v>6.69</v>
      </c>
    </row>
    <row r="325" spans="1:7" ht="24">
      <c r="A325" s="24" t="s">
        <v>97</v>
      </c>
      <c r="B325" s="24" t="s">
        <v>241</v>
      </c>
      <c r="C325" s="25" t="s">
        <v>242</v>
      </c>
      <c r="D325" s="24" t="s">
        <v>50</v>
      </c>
      <c r="E325" s="26" t="s">
        <v>29</v>
      </c>
      <c r="F325" s="26" t="s">
        <v>30</v>
      </c>
      <c r="G325" s="26" t="s">
        <v>31</v>
      </c>
    </row>
    <row r="326" spans="1:7" ht="20.100000000000001" customHeight="1">
      <c r="A326" s="24" t="s">
        <v>32</v>
      </c>
      <c r="B326" s="24">
        <v>4248</v>
      </c>
      <c r="C326" s="25" t="s">
        <v>240</v>
      </c>
      <c r="D326" s="24" t="s">
        <v>50</v>
      </c>
      <c r="E326" s="70" t="s">
        <v>61</v>
      </c>
      <c r="F326" s="149">
        <f>INSUMOS!D21</f>
        <v>18.579999999999998</v>
      </c>
      <c r="G326" s="27">
        <f>ROUND((E326*F326),2)</f>
        <v>0.12</v>
      </c>
    </row>
    <row r="327" spans="1:7" ht="20.100000000000001" customHeight="1">
      <c r="D327" s="237" t="s">
        <v>403</v>
      </c>
      <c r="E327" s="238"/>
      <c r="F327" s="239"/>
      <c r="G327" s="143">
        <f>SUM(G326)</f>
        <v>0.12</v>
      </c>
    </row>
    <row r="329" spans="1:7" ht="36">
      <c r="A329" s="24" t="s">
        <v>188</v>
      </c>
      <c r="B329" s="24" t="s">
        <v>70</v>
      </c>
      <c r="C329" s="25" t="s">
        <v>71</v>
      </c>
      <c r="D329" s="24" t="s">
        <v>23</v>
      </c>
      <c r="E329" s="26" t="s">
        <v>29</v>
      </c>
      <c r="F329" s="26" t="s">
        <v>30</v>
      </c>
      <c r="G329" s="26" t="s">
        <v>31</v>
      </c>
    </row>
    <row r="330" spans="1:7" ht="24">
      <c r="A330" s="24" t="s">
        <v>36</v>
      </c>
      <c r="B330" s="73" t="s">
        <v>230</v>
      </c>
      <c r="C330" s="25" t="s">
        <v>231</v>
      </c>
      <c r="D330" s="24" t="s">
        <v>50</v>
      </c>
      <c r="E330" s="70" t="s">
        <v>43</v>
      </c>
      <c r="F330" s="149">
        <f>G315</f>
        <v>23.61</v>
      </c>
      <c r="G330" s="27">
        <f>ROUND((E330*F330),2)</f>
        <v>23.61</v>
      </c>
    </row>
    <row r="331" spans="1:7" ht="36">
      <c r="A331" s="24" t="s">
        <v>36</v>
      </c>
      <c r="B331" s="73" t="s">
        <v>232</v>
      </c>
      <c r="C331" s="25" t="s">
        <v>233</v>
      </c>
      <c r="D331" s="24" t="s">
        <v>50</v>
      </c>
      <c r="E331" s="70" t="s">
        <v>43</v>
      </c>
      <c r="F331" s="149">
        <f>G319</f>
        <v>26.01</v>
      </c>
      <c r="G331" s="27">
        <f>ROUND((E331*F331),2)</f>
        <v>26.01</v>
      </c>
    </row>
    <row r="332" spans="1:7" ht="36">
      <c r="A332" s="24" t="s">
        <v>36</v>
      </c>
      <c r="B332" s="73" t="s">
        <v>234</v>
      </c>
      <c r="C332" s="25" t="s">
        <v>235</v>
      </c>
      <c r="D332" s="24" t="s">
        <v>50</v>
      </c>
      <c r="E332" s="70" t="s">
        <v>43</v>
      </c>
      <c r="F332" s="149">
        <f>G323</f>
        <v>6.69</v>
      </c>
      <c r="G332" s="27">
        <f>ROUND((E332*F332),2)</f>
        <v>6.69</v>
      </c>
    </row>
    <row r="333" spans="1:7" ht="20.100000000000001" customHeight="1">
      <c r="D333" s="237" t="s">
        <v>403</v>
      </c>
      <c r="E333" s="238"/>
      <c r="F333" s="239"/>
      <c r="G333" s="143">
        <f>SUM(G330:G332)</f>
        <v>56.31</v>
      </c>
    </row>
    <row r="335" spans="1:7" ht="24">
      <c r="A335" s="24" t="s">
        <v>97</v>
      </c>
      <c r="B335" s="24" t="s">
        <v>166</v>
      </c>
      <c r="C335" s="25" t="s">
        <v>167</v>
      </c>
      <c r="D335" s="24" t="s">
        <v>50</v>
      </c>
      <c r="E335" s="26" t="s">
        <v>29</v>
      </c>
      <c r="F335" s="26" t="s">
        <v>30</v>
      </c>
      <c r="G335" s="26" t="s">
        <v>31</v>
      </c>
    </row>
    <row r="336" spans="1:7" ht="20.100000000000001" customHeight="1">
      <c r="A336" s="24" t="s">
        <v>32</v>
      </c>
      <c r="B336" s="24">
        <v>6111</v>
      </c>
      <c r="C336" s="25" t="s">
        <v>165</v>
      </c>
      <c r="D336" s="24" t="s">
        <v>50</v>
      </c>
      <c r="E336" s="70" t="s">
        <v>168</v>
      </c>
      <c r="F336" s="149">
        <f>INSUMOS!D28</f>
        <v>8.3000000000000007</v>
      </c>
      <c r="G336" s="27">
        <f t="shared" ref="G336" si="14">ROUND((E336*F336),2)</f>
        <v>0.14000000000000001</v>
      </c>
    </row>
    <row r="337" spans="1:7" ht="20.100000000000001" customHeight="1">
      <c r="D337" s="237" t="s">
        <v>403</v>
      </c>
      <c r="E337" s="238"/>
      <c r="F337" s="239"/>
      <c r="G337" s="143">
        <f>SUM(G336)</f>
        <v>0.14000000000000001</v>
      </c>
    </row>
    <row r="339" spans="1:7" ht="24">
      <c r="A339" s="24" t="s">
        <v>97</v>
      </c>
      <c r="B339" s="24" t="s">
        <v>224</v>
      </c>
      <c r="C339" s="25" t="s">
        <v>225</v>
      </c>
      <c r="D339" s="24" t="s">
        <v>50</v>
      </c>
      <c r="E339" s="26" t="s">
        <v>29</v>
      </c>
      <c r="F339" s="26" t="s">
        <v>30</v>
      </c>
      <c r="G339" s="26" t="s">
        <v>31</v>
      </c>
    </row>
    <row r="340" spans="1:7" ht="20.100000000000001" customHeight="1">
      <c r="A340" s="24" t="s">
        <v>32</v>
      </c>
      <c r="B340" s="24">
        <v>4237</v>
      </c>
      <c r="C340" s="25" t="s">
        <v>223</v>
      </c>
      <c r="D340" s="24" t="s">
        <v>50</v>
      </c>
      <c r="E340" s="70" t="s">
        <v>164</v>
      </c>
      <c r="F340" s="149">
        <f>INSUMOS!D20</f>
        <v>17.489999999999998</v>
      </c>
      <c r="G340" s="27">
        <f>ROUND(E340*F340,2)</f>
        <v>0.16</v>
      </c>
    </row>
    <row r="341" spans="1:7" ht="20.100000000000001" customHeight="1">
      <c r="D341" s="237" t="s">
        <v>403</v>
      </c>
      <c r="E341" s="238"/>
      <c r="F341" s="239"/>
      <c r="G341" s="143">
        <f>SUM(G340)</f>
        <v>0.16</v>
      </c>
    </row>
    <row r="343" spans="1:7" ht="36">
      <c r="A343" s="24" t="s">
        <v>188</v>
      </c>
      <c r="B343" s="24" t="s">
        <v>79</v>
      </c>
      <c r="C343" s="25" t="s">
        <v>80</v>
      </c>
      <c r="D343" s="24" t="s">
        <v>23</v>
      </c>
      <c r="E343" s="26" t="s">
        <v>29</v>
      </c>
      <c r="F343" s="26" t="s">
        <v>30</v>
      </c>
      <c r="G343" s="26" t="s">
        <v>31</v>
      </c>
    </row>
    <row r="344" spans="1:7" ht="20.100000000000001" customHeight="1">
      <c r="A344" s="24" t="s">
        <v>36</v>
      </c>
      <c r="B344" s="73">
        <v>88324</v>
      </c>
      <c r="C344" s="25" t="s">
        <v>210</v>
      </c>
      <c r="D344" s="24" t="s">
        <v>50</v>
      </c>
      <c r="E344" s="70" t="s">
        <v>43</v>
      </c>
      <c r="F344" s="149">
        <f>G285</f>
        <v>23.009999999999998</v>
      </c>
      <c r="G344" s="27">
        <f>ROUND(E344*F344,2)</f>
        <v>23.01</v>
      </c>
    </row>
    <row r="345" spans="1:7" ht="36">
      <c r="A345" s="24" t="s">
        <v>36</v>
      </c>
      <c r="B345" s="73" t="s">
        <v>211</v>
      </c>
      <c r="C345" s="25" t="s">
        <v>212</v>
      </c>
      <c r="D345" s="24" t="s">
        <v>50</v>
      </c>
      <c r="E345" s="70" t="s">
        <v>43</v>
      </c>
      <c r="F345" s="149">
        <f>G270</f>
        <v>20.37</v>
      </c>
      <c r="G345" s="27">
        <f>ROUND(E345*F345,2)</f>
        <v>20.37</v>
      </c>
    </row>
    <row r="346" spans="1:7" ht="36">
      <c r="A346" s="24" t="s">
        <v>36</v>
      </c>
      <c r="B346" s="73" t="s">
        <v>213</v>
      </c>
      <c r="C346" s="25" t="s">
        <v>214</v>
      </c>
      <c r="D346" s="24" t="s">
        <v>50</v>
      </c>
      <c r="E346" s="70" t="s">
        <v>43</v>
      </c>
      <c r="F346" s="149">
        <f>G274</f>
        <v>8.7100000000000009</v>
      </c>
      <c r="G346" s="27">
        <f>ROUND(E346*F346,2)</f>
        <v>8.7100000000000009</v>
      </c>
    </row>
    <row r="347" spans="1:7" ht="20.100000000000001" customHeight="1">
      <c r="D347" s="237" t="s">
        <v>403</v>
      </c>
      <c r="E347" s="238"/>
      <c r="F347" s="239"/>
      <c r="G347" s="143">
        <f>SUM(G344:G346)</f>
        <v>52.09</v>
      </c>
    </row>
  </sheetData>
  <mergeCells count="63">
    <mergeCell ref="D99:F99"/>
    <mergeCell ref="D71:F71"/>
    <mergeCell ref="E9:F9"/>
    <mergeCell ref="C1:G1"/>
    <mergeCell ref="C2:G2"/>
    <mergeCell ref="C3:G3"/>
    <mergeCell ref="A5:G5"/>
    <mergeCell ref="A7:G7"/>
    <mergeCell ref="D112:F112"/>
    <mergeCell ref="D116:F116"/>
    <mergeCell ref="D38:F38"/>
    <mergeCell ref="E10:F10"/>
    <mergeCell ref="E11:G11"/>
    <mergeCell ref="D20:F20"/>
    <mergeCell ref="D25:F25"/>
    <mergeCell ref="D29:F29"/>
    <mergeCell ref="D43:F43"/>
    <mergeCell ref="D48:F48"/>
    <mergeCell ref="D62:F62"/>
    <mergeCell ref="D67:F67"/>
    <mergeCell ref="D80:F80"/>
    <mergeCell ref="D84:F84"/>
    <mergeCell ref="D89:F89"/>
    <mergeCell ref="D94:F94"/>
    <mergeCell ref="D152:F152"/>
    <mergeCell ref="D163:F163"/>
    <mergeCell ref="D138:F138"/>
    <mergeCell ref="D148:F148"/>
    <mergeCell ref="D124:F124"/>
    <mergeCell ref="D128:F128"/>
    <mergeCell ref="D208:F208"/>
    <mergeCell ref="D218:F218"/>
    <mergeCell ref="D194:F194"/>
    <mergeCell ref="D198:F198"/>
    <mergeCell ref="D179:F179"/>
    <mergeCell ref="D183:F183"/>
    <mergeCell ref="D333:F333"/>
    <mergeCell ref="D337:F337"/>
    <mergeCell ref="D323:F323"/>
    <mergeCell ref="D327:F327"/>
    <mergeCell ref="D315:F315"/>
    <mergeCell ref="D319:F319"/>
    <mergeCell ref="D301:F301"/>
    <mergeCell ref="D305:F305"/>
    <mergeCell ref="D297:F297"/>
    <mergeCell ref="D285:F285"/>
    <mergeCell ref="D289:F289"/>
    <mergeCell ref="D270:F270"/>
    <mergeCell ref="D274:F274"/>
    <mergeCell ref="D341:F341"/>
    <mergeCell ref="D347:F347"/>
    <mergeCell ref="D53:F53"/>
    <mergeCell ref="D103:F103"/>
    <mergeCell ref="D262:F262"/>
    <mergeCell ref="D266:F266"/>
    <mergeCell ref="D250:F250"/>
    <mergeCell ref="D258:F258"/>
    <mergeCell ref="D241:F241"/>
    <mergeCell ref="D245:F245"/>
    <mergeCell ref="D233:F233"/>
    <mergeCell ref="D237:F237"/>
    <mergeCell ref="D222:F222"/>
    <mergeCell ref="D229:F229"/>
  </mergeCells>
  <conditionalFormatting sqref="A105:E111">
    <cfRule type="expression" dxfId="2405" priority="2455" stopIfTrue="1">
      <formula>AND($A105&lt;&gt;"COMPOSICAO",$A105&lt;&gt;"INSUMO",$A105&lt;&gt;"")</formula>
    </cfRule>
    <cfRule type="expression" dxfId="2404" priority="2456" stopIfTrue="1">
      <formula>AND(OR($A105="COMPOSICAO",$A105="INSUMO",$A105&lt;&gt;""),$A105&lt;&gt;"")</formula>
    </cfRule>
  </conditionalFormatting>
  <conditionalFormatting sqref="A118:E123">
    <cfRule type="expression" dxfId="2403" priority="2453" stopIfTrue="1">
      <formula>AND($A118&lt;&gt;"COMPOSICAO",$A118&lt;&gt;"INSUMO",$A118&lt;&gt;"")</formula>
    </cfRule>
    <cfRule type="expression" dxfId="2402" priority="2454" stopIfTrue="1">
      <formula>AND(OR($A118="COMPOSICAO",$A118="INSUMO",$A118&lt;&gt;""),$A118&lt;&gt;"")</formula>
    </cfRule>
  </conditionalFormatting>
  <conditionalFormatting sqref="A130:E137">
    <cfRule type="expression" dxfId="2401" priority="2451" stopIfTrue="1">
      <formula>AND($A130&lt;&gt;"COMPOSICAO",$A130&lt;&gt;"INSUMO",$A130&lt;&gt;"")</formula>
    </cfRule>
    <cfRule type="expression" dxfId="2400" priority="2452" stopIfTrue="1">
      <formula>AND(OR($A130="COMPOSICAO",$A130="INSUMO",$A130&lt;&gt;""),$A130&lt;&gt;"")</formula>
    </cfRule>
  </conditionalFormatting>
  <conditionalFormatting sqref="E105:G105">
    <cfRule type="expression" dxfId="2399" priority="2447" stopIfTrue="1">
      <formula>AND($A105&lt;&gt;"COMPOSICAO",$A105&lt;&gt;"INSUMO",$A105&lt;&gt;"")</formula>
    </cfRule>
    <cfRule type="expression" dxfId="2398" priority="2448" stopIfTrue="1">
      <formula>AND(OR($A105="COMPOSICAO",$A105="INSUMO",$A105&lt;&gt;""),$A105&lt;&gt;"")</formula>
    </cfRule>
  </conditionalFormatting>
  <conditionalFormatting sqref="E118:G118">
    <cfRule type="expression" dxfId="2397" priority="2445" stopIfTrue="1">
      <formula>AND($A118&lt;&gt;"COMPOSICAO",$A118&lt;&gt;"INSUMO",$A118&lt;&gt;"")</formula>
    </cfRule>
    <cfRule type="expression" dxfId="2396" priority="2446" stopIfTrue="1">
      <formula>AND(OR($A118="COMPOSICAO",$A118="INSUMO",$A118&lt;&gt;""),$A118&lt;&gt;"")</formula>
    </cfRule>
  </conditionalFormatting>
  <conditionalFormatting sqref="E130">
    <cfRule type="expression" dxfId="2395" priority="2443" stopIfTrue="1">
      <formula>AND($A130&lt;&gt;"COMPOSICAO",$A130&lt;&gt;"INSUMO",$A130&lt;&gt;"")</formula>
    </cfRule>
    <cfRule type="expression" dxfId="2394" priority="2444" stopIfTrue="1">
      <formula>AND(OR($A130="COMPOSICAO",$A130="INSUMO",$A130&lt;&gt;""),$A130&lt;&gt;"")</formula>
    </cfRule>
  </conditionalFormatting>
  <conditionalFormatting sqref="E130:G130">
    <cfRule type="expression" dxfId="2393" priority="2441" stopIfTrue="1">
      <formula>AND($A130&lt;&gt;"COMPOSICAO",$A130&lt;&gt;"INSUMO",$A130&lt;&gt;"")</formula>
    </cfRule>
    <cfRule type="expression" dxfId="2392" priority="2442" stopIfTrue="1">
      <formula>AND(OR($A130="COMPOSICAO",$A130="INSUMO",$A130&lt;&gt;""),$A130&lt;&gt;"")</formula>
    </cfRule>
  </conditionalFormatting>
  <conditionalFormatting sqref="A130:E137">
    <cfRule type="expression" dxfId="2391" priority="2439" stopIfTrue="1">
      <formula>AND($A130&lt;&gt;"COMPOSICAO",$A130&lt;&gt;"INSUMO",$A130&lt;&gt;"")</formula>
    </cfRule>
    <cfRule type="expression" dxfId="2390" priority="2440" stopIfTrue="1">
      <formula>AND(OR($A130="COMPOSICAO",$A130="INSUMO",$A130&lt;&gt;""),$A130&lt;&gt;"")</formula>
    </cfRule>
  </conditionalFormatting>
  <conditionalFormatting sqref="A140:E147">
    <cfRule type="expression" dxfId="2389" priority="2437" stopIfTrue="1">
      <formula>AND($A140&lt;&gt;"COMPOSICAO",$A140&lt;&gt;"INSUMO",$A140&lt;&gt;"")</formula>
    </cfRule>
    <cfRule type="expression" dxfId="2388" priority="2438" stopIfTrue="1">
      <formula>AND(OR($A140="COMPOSICAO",$A140="INSUMO",$A140&lt;&gt;""),$A140&lt;&gt;"")</formula>
    </cfRule>
  </conditionalFormatting>
  <conditionalFormatting sqref="E140:G140">
    <cfRule type="expression" dxfId="2387" priority="2435" stopIfTrue="1">
      <formula>AND($A140&lt;&gt;"COMPOSICAO",$A140&lt;&gt;"INSUMO",$A140&lt;&gt;"")</formula>
    </cfRule>
    <cfRule type="expression" dxfId="2386" priority="2436" stopIfTrue="1">
      <formula>AND(OR($A140="COMPOSICAO",$A140="INSUMO",$A140&lt;&gt;""),$A140&lt;&gt;"")</formula>
    </cfRule>
  </conditionalFormatting>
  <conditionalFormatting sqref="F141:G141">
    <cfRule type="expression" dxfId="2385" priority="2433" stopIfTrue="1">
      <formula>AND($A141&lt;&gt;"COMPOSICAO",$A141&lt;&gt;"INSUMO",$A141&lt;&gt;"")</formula>
    </cfRule>
    <cfRule type="expression" dxfId="2384" priority="2434" stopIfTrue="1">
      <formula>AND(OR($A141="COMPOSICAO",$A141="INSUMO",$A141&lt;&gt;""),$A141&lt;&gt;"")</formula>
    </cfRule>
  </conditionalFormatting>
  <conditionalFormatting sqref="F141:G141">
    <cfRule type="expression" dxfId="2383" priority="2431" stopIfTrue="1">
      <formula>AND($A141&lt;&gt;"COMPOSICAO",$A141&lt;&gt;"INSUMO",$A141&lt;&gt;"")</formula>
    </cfRule>
    <cfRule type="expression" dxfId="2382" priority="2432" stopIfTrue="1">
      <formula>AND(OR($A141="COMPOSICAO",$A141="INSUMO",$A141&lt;&gt;""),$A141&lt;&gt;"")</formula>
    </cfRule>
  </conditionalFormatting>
  <conditionalFormatting sqref="G141">
    <cfRule type="expression" dxfId="2381" priority="2429" stopIfTrue="1">
      <formula>AND($A141&lt;&gt;"COMPOSICAO",$A141&lt;&gt;"INSUMO",$A141&lt;&gt;"")</formula>
    </cfRule>
    <cfRule type="expression" dxfId="2380" priority="2430" stopIfTrue="1">
      <formula>AND(OR($A141="COMPOSICAO",$A141="INSUMO",$A141&lt;&gt;""),$A141&lt;&gt;"")</formula>
    </cfRule>
  </conditionalFormatting>
  <conditionalFormatting sqref="F142:G142">
    <cfRule type="expression" dxfId="2379" priority="2427" stopIfTrue="1">
      <formula>AND($A142&lt;&gt;"COMPOSICAO",$A142&lt;&gt;"INSUMO",$A142&lt;&gt;"")</formula>
    </cfRule>
    <cfRule type="expression" dxfId="2378" priority="2428" stopIfTrue="1">
      <formula>AND(OR($A142="COMPOSICAO",$A142="INSUMO",$A142&lt;&gt;""),$A142&lt;&gt;"")</formula>
    </cfRule>
  </conditionalFormatting>
  <conditionalFormatting sqref="F142:G142">
    <cfRule type="expression" dxfId="2377" priority="2425" stopIfTrue="1">
      <formula>AND($A142&lt;&gt;"COMPOSICAO",$A142&lt;&gt;"INSUMO",$A142&lt;&gt;"")</formula>
    </cfRule>
    <cfRule type="expression" dxfId="2376" priority="2426" stopIfTrue="1">
      <formula>AND(OR($A142="COMPOSICAO",$A142="INSUMO",$A142&lt;&gt;""),$A142&lt;&gt;"")</formula>
    </cfRule>
  </conditionalFormatting>
  <conditionalFormatting sqref="G142">
    <cfRule type="expression" dxfId="2375" priority="2423" stopIfTrue="1">
      <formula>AND($A142&lt;&gt;"COMPOSICAO",$A142&lt;&gt;"INSUMO",$A142&lt;&gt;"")</formula>
    </cfRule>
    <cfRule type="expression" dxfId="2374" priority="2424" stopIfTrue="1">
      <formula>AND(OR($A142="COMPOSICAO",$A142="INSUMO",$A142&lt;&gt;""),$A142&lt;&gt;"")</formula>
    </cfRule>
  </conditionalFormatting>
  <conditionalFormatting sqref="F143:G143">
    <cfRule type="expression" dxfId="2373" priority="2421" stopIfTrue="1">
      <formula>AND($A143&lt;&gt;"COMPOSICAO",$A143&lt;&gt;"INSUMO",$A143&lt;&gt;"")</formula>
    </cfRule>
    <cfRule type="expression" dxfId="2372" priority="2422" stopIfTrue="1">
      <formula>AND(OR($A143="COMPOSICAO",$A143="INSUMO",$A143&lt;&gt;""),$A143&lt;&gt;"")</formula>
    </cfRule>
  </conditionalFormatting>
  <conditionalFormatting sqref="F143:G143">
    <cfRule type="expression" dxfId="2371" priority="2419" stopIfTrue="1">
      <formula>AND($A143&lt;&gt;"COMPOSICAO",$A143&lt;&gt;"INSUMO",$A143&lt;&gt;"")</formula>
    </cfRule>
    <cfRule type="expression" dxfId="2370" priority="2420" stopIfTrue="1">
      <formula>AND(OR($A143="COMPOSICAO",$A143="INSUMO",$A143&lt;&gt;""),$A143&lt;&gt;"")</formula>
    </cfRule>
  </conditionalFormatting>
  <conditionalFormatting sqref="G143">
    <cfRule type="expression" dxfId="2369" priority="2417" stopIfTrue="1">
      <formula>AND($A143&lt;&gt;"COMPOSICAO",$A143&lt;&gt;"INSUMO",$A143&lt;&gt;"")</formula>
    </cfRule>
    <cfRule type="expression" dxfId="2368" priority="2418" stopIfTrue="1">
      <formula>AND(OR($A143="COMPOSICAO",$A143="INSUMO",$A143&lt;&gt;""),$A143&lt;&gt;"")</formula>
    </cfRule>
  </conditionalFormatting>
  <conditionalFormatting sqref="F144:G144">
    <cfRule type="expression" dxfId="2367" priority="2415" stopIfTrue="1">
      <formula>AND($A144&lt;&gt;"COMPOSICAO",$A144&lt;&gt;"INSUMO",$A144&lt;&gt;"")</formula>
    </cfRule>
    <cfRule type="expression" dxfId="2366" priority="2416" stopIfTrue="1">
      <formula>AND(OR($A144="COMPOSICAO",$A144="INSUMO",$A144&lt;&gt;""),$A144&lt;&gt;"")</formula>
    </cfRule>
  </conditionalFormatting>
  <conditionalFormatting sqref="F144:G144">
    <cfRule type="expression" dxfId="2365" priority="2413" stopIfTrue="1">
      <formula>AND($A144&lt;&gt;"COMPOSICAO",$A144&lt;&gt;"INSUMO",$A144&lt;&gt;"")</formula>
    </cfRule>
    <cfRule type="expression" dxfId="2364" priority="2414" stopIfTrue="1">
      <formula>AND(OR($A144="COMPOSICAO",$A144="INSUMO",$A144&lt;&gt;""),$A144&lt;&gt;"")</formula>
    </cfRule>
  </conditionalFormatting>
  <conditionalFormatting sqref="G144">
    <cfRule type="expression" dxfId="2363" priority="2411" stopIfTrue="1">
      <formula>AND($A144&lt;&gt;"COMPOSICAO",$A144&lt;&gt;"INSUMO",$A144&lt;&gt;"")</formula>
    </cfRule>
    <cfRule type="expression" dxfId="2362" priority="2412" stopIfTrue="1">
      <formula>AND(OR($A144="COMPOSICAO",$A144="INSUMO",$A144&lt;&gt;""),$A144&lt;&gt;"")</formula>
    </cfRule>
  </conditionalFormatting>
  <conditionalFormatting sqref="F145:G145">
    <cfRule type="expression" dxfId="2361" priority="2409" stopIfTrue="1">
      <formula>AND($A145&lt;&gt;"COMPOSICAO",$A145&lt;&gt;"INSUMO",$A145&lt;&gt;"")</formula>
    </cfRule>
    <cfRule type="expression" dxfId="2360" priority="2410" stopIfTrue="1">
      <formula>AND(OR($A145="COMPOSICAO",$A145="INSUMO",$A145&lt;&gt;""),$A145&lt;&gt;"")</formula>
    </cfRule>
  </conditionalFormatting>
  <conditionalFormatting sqref="F145:G145">
    <cfRule type="expression" dxfId="2359" priority="2407" stopIfTrue="1">
      <formula>AND($A145&lt;&gt;"COMPOSICAO",$A145&lt;&gt;"INSUMO",$A145&lt;&gt;"")</formula>
    </cfRule>
    <cfRule type="expression" dxfId="2358" priority="2408" stopIfTrue="1">
      <formula>AND(OR($A145="COMPOSICAO",$A145="INSUMO",$A145&lt;&gt;""),$A145&lt;&gt;"")</formula>
    </cfRule>
  </conditionalFormatting>
  <conditionalFormatting sqref="G145">
    <cfRule type="expression" dxfId="2357" priority="2405" stopIfTrue="1">
      <formula>AND($A145&lt;&gt;"COMPOSICAO",$A145&lt;&gt;"INSUMO",$A145&lt;&gt;"")</formula>
    </cfRule>
    <cfRule type="expression" dxfId="2356" priority="2406" stopIfTrue="1">
      <formula>AND(OR($A145="COMPOSICAO",$A145="INSUMO",$A145&lt;&gt;""),$A145&lt;&gt;"")</formula>
    </cfRule>
  </conditionalFormatting>
  <conditionalFormatting sqref="F146:G146">
    <cfRule type="expression" dxfId="2355" priority="2403" stopIfTrue="1">
      <formula>AND($A146&lt;&gt;"COMPOSICAO",$A146&lt;&gt;"INSUMO",$A146&lt;&gt;"")</formula>
    </cfRule>
    <cfRule type="expression" dxfId="2354" priority="2404" stopIfTrue="1">
      <formula>AND(OR($A146="COMPOSICAO",$A146="INSUMO",$A146&lt;&gt;""),$A146&lt;&gt;"")</formula>
    </cfRule>
  </conditionalFormatting>
  <conditionalFormatting sqref="F146:G146">
    <cfRule type="expression" dxfId="2353" priority="2401" stopIfTrue="1">
      <formula>AND($A146&lt;&gt;"COMPOSICAO",$A146&lt;&gt;"INSUMO",$A146&lt;&gt;"")</formula>
    </cfRule>
    <cfRule type="expression" dxfId="2352" priority="2402" stopIfTrue="1">
      <formula>AND(OR($A146="COMPOSICAO",$A146="INSUMO",$A146&lt;&gt;""),$A146&lt;&gt;"")</formula>
    </cfRule>
  </conditionalFormatting>
  <conditionalFormatting sqref="G146">
    <cfRule type="expression" dxfId="2351" priority="2399" stopIfTrue="1">
      <formula>AND($A146&lt;&gt;"COMPOSICAO",$A146&lt;&gt;"INSUMO",$A146&lt;&gt;"")</formula>
    </cfRule>
    <cfRule type="expression" dxfId="2350" priority="2400" stopIfTrue="1">
      <formula>AND(OR($A146="COMPOSICAO",$A146="INSUMO",$A146&lt;&gt;""),$A146&lt;&gt;"")</formula>
    </cfRule>
  </conditionalFormatting>
  <conditionalFormatting sqref="F147:G147">
    <cfRule type="expression" dxfId="2349" priority="2397" stopIfTrue="1">
      <formula>AND($A147&lt;&gt;"COMPOSICAO",$A147&lt;&gt;"INSUMO",$A147&lt;&gt;"")</formula>
    </cfRule>
    <cfRule type="expression" dxfId="2348" priority="2398" stopIfTrue="1">
      <formula>AND(OR($A147="COMPOSICAO",$A147="INSUMO",$A147&lt;&gt;""),$A147&lt;&gt;"")</formula>
    </cfRule>
  </conditionalFormatting>
  <conditionalFormatting sqref="F147:G147">
    <cfRule type="expression" dxfId="2347" priority="2395" stopIfTrue="1">
      <formula>AND($A147&lt;&gt;"COMPOSICAO",$A147&lt;&gt;"INSUMO",$A147&lt;&gt;"")</formula>
    </cfRule>
    <cfRule type="expression" dxfId="2346" priority="2396" stopIfTrue="1">
      <formula>AND(OR($A147="COMPOSICAO",$A147="INSUMO",$A147&lt;&gt;""),$A147&lt;&gt;"")</formula>
    </cfRule>
  </conditionalFormatting>
  <conditionalFormatting sqref="G147">
    <cfRule type="expression" dxfId="2345" priority="2393" stopIfTrue="1">
      <formula>AND($A147&lt;&gt;"COMPOSICAO",$A147&lt;&gt;"INSUMO",$A147&lt;&gt;"")</formula>
    </cfRule>
    <cfRule type="expression" dxfId="2344" priority="2394" stopIfTrue="1">
      <formula>AND(OR($A147="COMPOSICAO",$A147="INSUMO",$A147&lt;&gt;""),$A147&lt;&gt;"")</formula>
    </cfRule>
  </conditionalFormatting>
  <conditionalFormatting sqref="F141">
    <cfRule type="expression" dxfId="2343" priority="2391" stopIfTrue="1">
      <formula>AND($A141&lt;&gt;"COMPOSICAO",$A141&lt;&gt;"INSUMO",$A141&lt;&gt;"")</formula>
    </cfRule>
    <cfRule type="expression" dxfId="2342" priority="2392" stopIfTrue="1">
      <formula>AND(OR($A141="COMPOSICAO",$A141="INSUMO",$A141&lt;&gt;""),$A141&lt;&gt;"")</formula>
    </cfRule>
  </conditionalFormatting>
  <conditionalFormatting sqref="F142">
    <cfRule type="expression" dxfId="2341" priority="2389" stopIfTrue="1">
      <formula>AND($A142&lt;&gt;"COMPOSICAO",$A142&lt;&gt;"INSUMO",$A142&lt;&gt;"")</formula>
    </cfRule>
    <cfRule type="expression" dxfId="2340" priority="2390" stopIfTrue="1">
      <formula>AND(OR($A142="COMPOSICAO",$A142="INSUMO",$A142&lt;&gt;""),$A142&lt;&gt;"")</formula>
    </cfRule>
  </conditionalFormatting>
  <conditionalFormatting sqref="F143">
    <cfRule type="expression" dxfId="2339" priority="2387" stopIfTrue="1">
      <formula>AND($A143&lt;&gt;"COMPOSICAO",$A143&lt;&gt;"INSUMO",$A143&lt;&gt;"")</formula>
    </cfRule>
    <cfRule type="expression" dxfId="2338" priority="2388" stopIfTrue="1">
      <formula>AND(OR($A143="COMPOSICAO",$A143="INSUMO",$A143&lt;&gt;""),$A143&lt;&gt;"")</formula>
    </cfRule>
  </conditionalFormatting>
  <conditionalFormatting sqref="F144">
    <cfRule type="expression" dxfId="2337" priority="2385" stopIfTrue="1">
      <formula>AND($A144&lt;&gt;"COMPOSICAO",$A144&lt;&gt;"INSUMO",$A144&lt;&gt;"")</formula>
    </cfRule>
    <cfRule type="expression" dxfId="2336" priority="2386" stopIfTrue="1">
      <formula>AND(OR($A144="COMPOSICAO",$A144="INSUMO",$A144&lt;&gt;""),$A144&lt;&gt;"")</formula>
    </cfRule>
  </conditionalFormatting>
  <conditionalFormatting sqref="F145">
    <cfRule type="expression" dxfId="2335" priority="2383" stopIfTrue="1">
      <formula>AND($A145&lt;&gt;"COMPOSICAO",$A145&lt;&gt;"INSUMO",$A145&lt;&gt;"")</formula>
    </cfRule>
    <cfRule type="expression" dxfId="2334" priority="2384" stopIfTrue="1">
      <formula>AND(OR($A145="COMPOSICAO",$A145="INSUMO",$A145&lt;&gt;""),$A145&lt;&gt;"")</formula>
    </cfRule>
  </conditionalFormatting>
  <conditionalFormatting sqref="F146">
    <cfRule type="expression" dxfId="2333" priority="2381" stopIfTrue="1">
      <formula>AND($A146&lt;&gt;"COMPOSICAO",$A146&lt;&gt;"INSUMO",$A146&lt;&gt;"")</formula>
    </cfRule>
    <cfRule type="expression" dxfId="2332" priority="2382" stopIfTrue="1">
      <formula>AND(OR($A146="COMPOSICAO",$A146="INSUMO",$A146&lt;&gt;""),$A146&lt;&gt;"")</formula>
    </cfRule>
  </conditionalFormatting>
  <conditionalFormatting sqref="F147">
    <cfRule type="expression" dxfId="2331" priority="2379" stopIfTrue="1">
      <formula>AND($A147&lt;&gt;"COMPOSICAO",$A147&lt;&gt;"INSUMO",$A147&lt;&gt;"")</formula>
    </cfRule>
    <cfRule type="expression" dxfId="2330" priority="2380" stopIfTrue="1">
      <formula>AND(OR($A147="COMPOSICAO",$A147="INSUMO",$A147&lt;&gt;""),$A147&lt;&gt;"")</formula>
    </cfRule>
  </conditionalFormatting>
  <conditionalFormatting sqref="F143">
    <cfRule type="expression" dxfId="2329" priority="2377" stopIfTrue="1">
      <formula>AND($A143&lt;&gt;"COMPOSICAO",$A143&lt;&gt;"INSUMO",$A143&lt;&gt;"")</formula>
    </cfRule>
    <cfRule type="expression" dxfId="2328" priority="2378" stopIfTrue="1">
      <formula>AND(OR($A143="COMPOSICAO",$A143="INSUMO",$A143&lt;&gt;""),$A143&lt;&gt;"")</formula>
    </cfRule>
  </conditionalFormatting>
  <conditionalFormatting sqref="F144">
    <cfRule type="expression" dxfId="2327" priority="2375" stopIfTrue="1">
      <formula>AND($A144&lt;&gt;"COMPOSICAO",$A144&lt;&gt;"INSUMO",$A144&lt;&gt;"")</formula>
    </cfRule>
    <cfRule type="expression" dxfId="2326" priority="2376" stopIfTrue="1">
      <formula>AND(OR($A144="COMPOSICAO",$A144="INSUMO",$A144&lt;&gt;""),$A144&lt;&gt;"")</formula>
    </cfRule>
  </conditionalFormatting>
  <conditionalFormatting sqref="F144">
    <cfRule type="expression" dxfId="2325" priority="2373" stopIfTrue="1">
      <formula>AND($A144&lt;&gt;"COMPOSICAO",$A144&lt;&gt;"INSUMO",$A144&lt;&gt;"")</formula>
    </cfRule>
    <cfRule type="expression" dxfId="2324" priority="2374" stopIfTrue="1">
      <formula>AND(OR($A144="COMPOSICAO",$A144="INSUMO",$A144&lt;&gt;""),$A144&lt;&gt;"")</formula>
    </cfRule>
  </conditionalFormatting>
  <conditionalFormatting sqref="F145">
    <cfRule type="expression" dxfId="2323" priority="2371" stopIfTrue="1">
      <formula>AND($A145&lt;&gt;"COMPOSICAO",$A145&lt;&gt;"INSUMO",$A145&lt;&gt;"")</formula>
    </cfRule>
    <cfRule type="expression" dxfId="2322" priority="2372" stopIfTrue="1">
      <formula>AND(OR($A145="COMPOSICAO",$A145="INSUMO",$A145&lt;&gt;""),$A145&lt;&gt;"")</formula>
    </cfRule>
  </conditionalFormatting>
  <conditionalFormatting sqref="F145">
    <cfRule type="expression" dxfId="2321" priority="2369" stopIfTrue="1">
      <formula>AND($A145&lt;&gt;"COMPOSICAO",$A145&lt;&gt;"INSUMO",$A145&lt;&gt;"")</formula>
    </cfRule>
    <cfRule type="expression" dxfId="2320" priority="2370" stopIfTrue="1">
      <formula>AND(OR($A145="COMPOSICAO",$A145="INSUMO",$A145&lt;&gt;""),$A145&lt;&gt;"")</formula>
    </cfRule>
  </conditionalFormatting>
  <conditionalFormatting sqref="F145">
    <cfRule type="expression" dxfId="2319" priority="2367" stopIfTrue="1">
      <formula>AND($A145&lt;&gt;"COMPOSICAO",$A145&lt;&gt;"INSUMO",$A145&lt;&gt;"")</formula>
    </cfRule>
    <cfRule type="expression" dxfId="2318" priority="2368" stopIfTrue="1">
      <formula>AND(OR($A145="COMPOSICAO",$A145="INSUMO",$A145&lt;&gt;""),$A145&lt;&gt;"")</formula>
    </cfRule>
  </conditionalFormatting>
  <conditionalFormatting sqref="F146">
    <cfRule type="expression" dxfId="2317" priority="2365" stopIfTrue="1">
      <formula>AND($A146&lt;&gt;"COMPOSICAO",$A146&lt;&gt;"INSUMO",$A146&lt;&gt;"")</formula>
    </cfRule>
    <cfRule type="expression" dxfId="2316" priority="2366" stopIfTrue="1">
      <formula>AND(OR($A146="COMPOSICAO",$A146="INSUMO",$A146&lt;&gt;""),$A146&lt;&gt;"")</formula>
    </cfRule>
  </conditionalFormatting>
  <conditionalFormatting sqref="F146">
    <cfRule type="expression" dxfId="2315" priority="2363" stopIfTrue="1">
      <formula>AND($A146&lt;&gt;"COMPOSICAO",$A146&lt;&gt;"INSUMO",$A146&lt;&gt;"")</formula>
    </cfRule>
    <cfRule type="expression" dxfId="2314" priority="2364" stopIfTrue="1">
      <formula>AND(OR($A146="COMPOSICAO",$A146="INSUMO",$A146&lt;&gt;""),$A146&lt;&gt;"")</formula>
    </cfRule>
  </conditionalFormatting>
  <conditionalFormatting sqref="F146">
    <cfRule type="expression" dxfId="2313" priority="2361" stopIfTrue="1">
      <formula>AND($A146&lt;&gt;"COMPOSICAO",$A146&lt;&gt;"INSUMO",$A146&lt;&gt;"")</formula>
    </cfRule>
    <cfRule type="expression" dxfId="2312" priority="2362" stopIfTrue="1">
      <formula>AND(OR($A146="COMPOSICAO",$A146="INSUMO",$A146&lt;&gt;""),$A146&lt;&gt;"")</formula>
    </cfRule>
  </conditionalFormatting>
  <conditionalFormatting sqref="F146">
    <cfRule type="expression" dxfId="2311" priority="2359" stopIfTrue="1">
      <formula>AND($A146&lt;&gt;"COMPOSICAO",$A146&lt;&gt;"INSUMO",$A146&lt;&gt;"")</formula>
    </cfRule>
    <cfRule type="expression" dxfId="2310" priority="2360" stopIfTrue="1">
      <formula>AND(OR($A146="COMPOSICAO",$A146="INSUMO",$A146&lt;&gt;""),$A146&lt;&gt;"")</formula>
    </cfRule>
  </conditionalFormatting>
  <conditionalFormatting sqref="A150:E151">
    <cfRule type="expression" dxfId="2309" priority="2357" stopIfTrue="1">
      <formula>AND($A150&lt;&gt;"COMPOSICAO",$A150&lt;&gt;"INSUMO",$A150&lt;&gt;"")</formula>
    </cfRule>
    <cfRule type="expression" dxfId="2308" priority="2358" stopIfTrue="1">
      <formula>AND(OR($A150="COMPOSICAO",$A150="INSUMO",$A150&lt;&gt;""),$A150&lt;&gt;"")</formula>
    </cfRule>
  </conditionalFormatting>
  <conditionalFormatting sqref="E150">
    <cfRule type="expression" dxfId="2307" priority="2355" stopIfTrue="1">
      <formula>AND($A150&lt;&gt;"COMPOSICAO",$A150&lt;&gt;"INSUMO",$A150&lt;&gt;"")</formula>
    </cfRule>
    <cfRule type="expression" dxfId="2306" priority="2356" stopIfTrue="1">
      <formula>AND(OR($A150="COMPOSICAO",$A150="INSUMO",$A150&lt;&gt;""),$A150&lt;&gt;"")</formula>
    </cfRule>
  </conditionalFormatting>
  <conditionalFormatting sqref="E150:G150">
    <cfRule type="expression" dxfId="2305" priority="2353" stopIfTrue="1">
      <formula>AND($A150&lt;&gt;"COMPOSICAO",$A150&lt;&gt;"INSUMO",$A150&lt;&gt;"")</formula>
    </cfRule>
    <cfRule type="expression" dxfId="2304" priority="2354" stopIfTrue="1">
      <formula>AND(OR($A150="COMPOSICAO",$A150="INSUMO",$A150&lt;&gt;""),$A150&lt;&gt;"")</formula>
    </cfRule>
  </conditionalFormatting>
  <conditionalFormatting sqref="E130">
    <cfRule type="expression" dxfId="2303" priority="2351" stopIfTrue="1">
      <formula>AND($A130&lt;&gt;"COMPOSICAO",$A130&lt;&gt;"INSUMO",$A130&lt;&gt;"")</formula>
    </cfRule>
    <cfRule type="expression" dxfId="2302" priority="2352" stopIfTrue="1">
      <formula>AND(OR($A130="COMPOSICAO",$A130="INSUMO",$A130&lt;&gt;""),$A130&lt;&gt;"")</formula>
    </cfRule>
  </conditionalFormatting>
  <conditionalFormatting sqref="E130:G130">
    <cfRule type="expression" dxfId="2301" priority="2349" stopIfTrue="1">
      <formula>AND($A130&lt;&gt;"COMPOSICAO",$A130&lt;&gt;"INSUMO",$A130&lt;&gt;"")</formula>
    </cfRule>
    <cfRule type="expression" dxfId="2300" priority="2350" stopIfTrue="1">
      <formula>AND(OR($A130="COMPOSICAO",$A130="INSUMO",$A130&lt;&gt;""),$A130&lt;&gt;"")</formula>
    </cfRule>
  </conditionalFormatting>
  <conditionalFormatting sqref="F106:G106">
    <cfRule type="expression" dxfId="2299" priority="2347" stopIfTrue="1">
      <formula>AND($A106&lt;&gt;"COMPOSICAO",$A106&lt;&gt;"INSUMO",$A106&lt;&gt;"")</formula>
    </cfRule>
    <cfRule type="expression" dxfId="2298" priority="2348" stopIfTrue="1">
      <formula>AND(OR($A106="COMPOSICAO",$A106="INSUMO",$A106&lt;&gt;""),$A106&lt;&gt;"")</formula>
    </cfRule>
  </conditionalFormatting>
  <conditionalFormatting sqref="F107:G107">
    <cfRule type="expression" dxfId="2297" priority="2345" stopIfTrue="1">
      <formula>AND($A107&lt;&gt;"COMPOSICAO",$A107&lt;&gt;"INSUMO",$A107&lt;&gt;"")</formula>
    </cfRule>
    <cfRule type="expression" dxfId="2296" priority="2346" stopIfTrue="1">
      <formula>AND(OR($A107="COMPOSICAO",$A107="INSUMO",$A107&lt;&gt;""),$A107&lt;&gt;"")</formula>
    </cfRule>
  </conditionalFormatting>
  <conditionalFormatting sqref="F108:G108">
    <cfRule type="expression" dxfId="2295" priority="2343" stopIfTrue="1">
      <formula>AND($A108&lt;&gt;"COMPOSICAO",$A108&lt;&gt;"INSUMO",$A108&lt;&gt;"")</formula>
    </cfRule>
    <cfRule type="expression" dxfId="2294" priority="2344" stopIfTrue="1">
      <formula>AND(OR($A108="COMPOSICAO",$A108="INSUMO",$A108&lt;&gt;""),$A108&lt;&gt;"")</formula>
    </cfRule>
  </conditionalFormatting>
  <conditionalFormatting sqref="F109:G109">
    <cfRule type="expression" dxfId="2293" priority="2341" stopIfTrue="1">
      <formula>AND($A109&lt;&gt;"COMPOSICAO",$A109&lt;&gt;"INSUMO",$A109&lt;&gt;"")</formula>
    </cfRule>
    <cfRule type="expression" dxfId="2292" priority="2342" stopIfTrue="1">
      <formula>AND(OR($A109="COMPOSICAO",$A109="INSUMO",$A109&lt;&gt;""),$A109&lt;&gt;"")</formula>
    </cfRule>
  </conditionalFormatting>
  <conditionalFormatting sqref="F110:G110">
    <cfRule type="expression" dxfId="2291" priority="2339" stopIfTrue="1">
      <formula>AND($A110&lt;&gt;"COMPOSICAO",$A110&lt;&gt;"INSUMO",$A110&lt;&gt;"")</formula>
    </cfRule>
    <cfRule type="expression" dxfId="2290" priority="2340" stopIfTrue="1">
      <formula>AND(OR($A110="COMPOSICAO",$A110="INSUMO",$A110&lt;&gt;""),$A110&lt;&gt;"")</formula>
    </cfRule>
  </conditionalFormatting>
  <conditionalFormatting sqref="F111:G111">
    <cfRule type="expression" dxfId="2289" priority="2337" stopIfTrue="1">
      <formula>AND($A111&lt;&gt;"COMPOSICAO",$A111&lt;&gt;"INSUMO",$A111&lt;&gt;"")</formula>
    </cfRule>
    <cfRule type="expression" dxfId="2288" priority="2338" stopIfTrue="1">
      <formula>AND(OR($A111="COMPOSICAO",$A111="INSUMO",$A111&lt;&gt;""),$A111&lt;&gt;"")</formula>
    </cfRule>
  </conditionalFormatting>
  <conditionalFormatting sqref="F119:G119">
    <cfRule type="expression" dxfId="2287" priority="2335" stopIfTrue="1">
      <formula>AND($A119&lt;&gt;"COMPOSICAO",$A119&lt;&gt;"INSUMO",$A119&lt;&gt;"")</formula>
    </cfRule>
    <cfRule type="expression" dxfId="2286" priority="2336" stopIfTrue="1">
      <formula>AND(OR($A119="COMPOSICAO",$A119="INSUMO",$A119&lt;&gt;""),$A119&lt;&gt;"")</formula>
    </cfRule>
  </conditionalFormatting>
  <conditionalFormatting sqref="F120:G120">
    <cfRule type="expression" dxfId="2285" priority="2333" stopIfTrue="1">
      <formula>AND($A120&lt;&gt;"COMPOSICAO",$A120&lt;&gt;"INSUMO",$A120&lt;&gt;"")</formula>
    </cfRule>
    <cfRule type="expression" dxfId="2284" priority="2334" stopIfTrue="1">
      <formula>AND(OR($A120="COMPOSICAO",$A120="INSUMO",$A120&lt;&gt;""),$A120&lt;&gt;"")</formula>
    </cfRule>
  </conditionalFormatting>
  <conditionalFormatting sqref="F121:G121">
    <cfRule type="expression" dxfId="2283" priority="2331" stopIfTrue="1">
      <formula>AND($A121&lt;&gt;"COMPOSICAO",$A121&lt;&gt;"INSUMO",$A121&lt;&gt;"")</formula>
    </cfRule>
    <cfRule type="expression" dxfId="2282" priority="2332" stopIfTrue="1">
      <formula>AND(OR($A121="COMPOSICAO",$A121="INSUMO",$A121&lt;&gt;""),$A121&lt;&gt;"")</formula>
    </cfRule>
  </conditionalFormatting>
  <conditionalFormatting sqref="F122:G122">
    <cfRule type="expression" dxfId="2281" priority="2329" stopIfTrue="1">
      <formula>AND($A122&lt;&gt;"COMPOSICAO",$A122&lt;&gt;"INSUMO",$A122&lt;&gt;"")</formula>
    </cfRule>
    <cfRule type="expression" dxfId="2280" priority="2330" stopIfTrue="1">
      <formula>AND(OR($A122="COMPOSICAO",$A122="INSUMO",$A122&lt;&gt;""),$A122&lt;&gt;"")</formula>
    </cfRule>
  </conditionalFormatting>
  <conditionalFormatting sqref="F123:G123">
    <cfRule type="expression" dxfId="2279" priority="2327" stopIfTrue="1">
      <formula>AND($A123&lt;&gt;"COMPOSICAO",$A123&lt;&gt;"INSUMO",$A123&lt;&gt;"")</formula>
    </cfRule>
    <cfRule type="expression" dxfId="2278" priority="2328" stopIfTrue="1">
      <formula>AND(OR($A123="COMPOSICAO",$A123="INSUMO",$A123&lt;&gt;""),$A123&lt;&gt;"")</formula>
    </cfRule>
  </conditionalFormatting>
  <conditionalFormatting sqref="F131:G131">
    <cfRule type="expression" dxfId="2277" priority="2325" stopIfTrue="1">
      <formula>AND($A131&lt;&gt;"COMPOSICAO",$A131&lt;&gt;"INSUMO",$A131&lt;&gt;"")</formula>
    </cfRule>
    <cfRule type="expression" dxfId="2276" priority="2326" stopIfTrue="1">
      <formula>AND(OR($A131="COMPOSICAO",$A131="INSUMO",$A131&lt;&gt;""),$A131&lt;&gt;"")</formula>
    </cfRule>
  </conditionalFormatting>
  <conditionalFormatting sqref="F132:G132">
    <cfRule type="expression" dxfId="2275" priority="2323" stopIfTrue="1">
      <formula>AND($A132&lt;&gt;"COMPOSICAO",$A132&lt;&gt;"INSUMO",$A132&lt;&gt;"")</formula>
    </cfRule>
    <cfRule type="expression" dxfId="2274" priority="2324" stopIfTrue="1">
      <formula>AND(OR($A132="COMPOSICAO",$A132="INSUMO",$A132&lt;&gt;""),$A132&lt;&gt;"")</formula>
    </cfRule>
  </conditionalFormatting>
  <conditionalFormatting sqref="F133:G133">
    <cfRule type="expression" dxfId="2273" priority="2321" stopIfTrue="1">
      <formula>AND($A133&lt;&gt;"COMPOSICAO",$A133&lt;&gt;"INSUMO",$A133&lt;&gt;"")</formula>
    </cfRule>
    <cfRule type="expression" dxfId="2272" priority="2322" stopIfTrue="1">
      <formula>AND(OR($A133="COMPOSICAO",$A133="INSUMO",$A133&lt;&gt;""),$A133&lt;&gt;"")</formula>
    </cfRule>
  </conditionalFormatting>
  <conditionalFormatting sqref="F134:G134">
    <cfRule type="expression" dxfId="2271" priority="2319" stopIfTrue="1">
      <formula>AND($A134&lt;&gt;"COMPOSICAO",$A134&lt;&gt;"INSUMO",$A134&lt;&gt;"")</formula>
    </cfRule>
    <cfRule type="expression" dxfId="2270" priority="2320" stopIfTrue="1">
      <formula>AND(OR($A134="COMPOSICAO",$A134="INSUMO",$A134&lt;&gt;""),$A134&lt;&gt;"")</formula>
    </cfRule>
  </conditionalFormatting>
  <conditionalFormatting sqref="F135:G135">
    <cfRule type="expression" dxfId="2269" priority="2317" stopIfTrue="1">
      <formula>AND($A135&lt;&gt;"COMPOSICAO",$A135&lt;&gt;"INSUMO",$A135&lt;&gt;"")</formula>
    </cfRule>
    <cfRule type="expression" dxfId="2268" priority="2318" stopIfTrue="1">
      <formula>AND(OR($A135="COMPOSICAO",$A135="INSUMO",$A135&lt;&gt;""),$A135&lt;&gt;"")</formula>
    </cfRule>
  </conditionalFormatting>
  <conditionalFormatting sqref="F136:G136">
    <cfRule type="expression" dxfId="2267" priority="2315" stopIfTrue="1">
      <formula>AND($A136&lt;&gt;"COMPOSICAO",$A136&lt;&gt;"INSUMO",$A136&lt;&gt;"")</formula>
    </cfRule>
    <cfRule type="expression" dxfId="2266" priority="2316" stopIfTrue="1">
      <formula>AND(OR($A136="COMPOSICAO",$A136="INSUMO",$A136&lt;&gt;""),$A136&lt;&gt;"")</formula>
    </cfRule>
  </conditionalFormatting>
  <conditionalFormatting sqref="F137:G137">
    <cfRule type="expression" dxfId="2265" priority="2313" stopIfTrue="1">
      <formula>AND($A137&lt;&gt;"COMPOSICAO",$A137&lt;&gt;"INSUMO",$A137&lt;&gt;"")</formula>
    </cfRule>
    <cfRule type="expression" dxfId="2264" priority="2314" stopIfTrue="1">
      <formula>AND(OR($A137="COMPOSICAO",$A137="INSUMO",$A137&lt;&gt;""),$A137&lt;&gt;"")</formula>
    </cfRule>
  </conditionalFormatting>
  <conditionalFormatting sqref="F151:G151">
    <cfRule type="expression" dxfId="2263" priority="2311" stopIfTrue="1">
      <formula>AND($A151&lt;&gt;"COMPOSICAO",$A151&lt;&gt;"INSUMO",$A151&lt;&gt;"")</formula>
    </cfRule>
    <cfRule type="expression" dxfId="2262" priority="2312" stopIfTrue="1">
      <formula>AND(OR($A151="COMPOSICAO",$A151="INSUMO",$A151&lt;&gt;""),$A151&lt;&gt;"")</formula>
    </cfRule>
  </conditionalFormatting>
  <conditionalFormatting sqref="F111">
    <cfRule type="expression" dxfId="2261" priority="2291" stopIfTrue="1">
      <formula>AND($A111&lt;&gt;"COMPOSICAO",$A111&lt;&gt;"INSUMO",$A111&lt;&gt;"")</formula>
    </cfRule>
    <cfRule type="expression" dxfId="2260" priority="2292" stopIfTrue="1">
      <formula>AND(OR($A111="COMPOSICAO",$A111="INSUMO",$A111&lt;&gt;""),$A111&lt;&gt;"")</formula>
    </cfRule>
  </conditionalFormatting>
  <conditionalFormatting sqref="F111">
    <cfRule type="expression" dxfId="2259" priority="2289" stopIfTrue="1">
      <formula>AND($A111&lt;&gt;"COMPOSICAO",$A111&lt;&gt;"INSUMO",$A111&lt;&gt;"")</formula>
    </cfRule>
    <cfRule type="expression" dxfId="2258" priority="2290" stopIfTrue="1">
      <formula>AND(OR($A111="COMPOSICAO",$A111="INSUMO",$A111&lt;&gt;""),$A111&lt;&gt;"")</formula>
    </cfRule>
  </conditionalFormatting>
  <conditionalFormatting sqref="F111">
    <cfRule type="expression" dxfId="2257" priority="2287" stopIfTrue="1">
      <formula>AND($A111&lt;&gt;"COMPOSICAO",$A111&lt;&gt;"INSUMO",$A111&lt;&gt;"")</formula>
    </cfRule>
    <cfRule type="expression" dxfId="2256" priority="2288" stopIfTrue="1">
      <formula>AND(OR($A111="COMPOSICAO",$A111="INSUMO",$A111&lt;&gt;""),$A111&lt;&gt;"")</formula>
    </cfRule>
  </conditionalFormatting>
  <conditionalFormatting sqref="F111">
    <cfRule type="expression" dxfId="2255" priority="2285" stopIfTrue="1">
      <formula>AND($A111&lt;&gt;"COMPOSICAO",$A111&lt;&gt;"INSUMO",$A111&lt;&gt;"")</formula>
    </cfRule>
    <cfRule type="expression" dxfId="2254" priority="2286" stopIfTrue="1">
      <formula>AND(OR($A111="COMPOSICAO",$A111="INSUMO",$A111&lt;&gt;""),$A111&lt;&gt;"")</formula>
    </cfRule>
  </conditionalFormatting>
  <conditionalFormatting sqref="F111">
    <cfRule type="expression" dxfId="2253" priority="2283" stopIfTrue="1">
      <formula>AND($A111&lt;&gt;"COMPOSICAO",$A111&lt;&gt;"INSUMO",$A111&lt;&gt;"")</formula>
    </cfRule>
    <cfRule type="expression" dxfId="2252" priority="2284" stopIfTrue="1">
      <formula>AND(OR($A111="COMPOSICAO",$A111="INSUMO",$A111&lt;&gt;""),$A111&lt;&gt;"")</formula>
    </cfRule>
  </conditionalFormatting>
  <conditionalFormatting sqref="F111">
    <cfRule type="expression" dxfId="2251" priority="2281" stopIfTrue="1">
      <formula>AND($A111&lt;&gt;"COMPOSICAO",$A111&lt;&gt;"INSUMO",$A111&lt;&gt;"")</formula>
    </cfRule>
    <cfRule type="expression" dxfId="2250" priority="2282" stopIfTrue="1">
      <formula>AND(OR($A111="COMPOSICAO",$A111="INSUMO",$A111&lt;&gt;""),$A111&lt;&gt;"")</formula>
    </cfRule>
  </conditionalFormatting>
  <conditionalFormatting sqref="F111">
    <cfRule type="expression" dxfId="2249" priority="2279" stopIfTrue="1">
      <formula>AND($A111&lt;&gt;"COMPOSICAO",$A111&lt;&gt;"INSUMO",$A111&lt;&gt;"")</formula>
    </cfRule>
    <cfRule type="expression" dxfId="2248" priority="2280" stopIfTrue="1">
      <formula>AND(OR($A111="COMPOSICAO",$A111="INSUMO",$A111&lt;&gt;""),$A111&lt;&gt;"")</formula>
    </cfRule>
  </conditionalFormatting>
  <conditionalFormatting sqref="F111">
    <cfRule type="expression" dxfId="2247" priority="2277" stopIfTrue="1">
      <formula>AND($A111&lt;&gt;"COMPOSICAO",$A111&lt;&gt;"INSUMO",$A111&lt;&gt;"")</formula>
    </cfRule>
    <cfRule type="expression" dxfId="2246" priority="2278" stopIfTrue="1">
      <formula>AND(OR($A111="COMPOSICAO",$A111="INSUMO",$A111&lt;&gt;""),$A111&lt;&gt;"")</formula>
    </cfRule>
  </conditionalFormatting>
  <conditionalFormatting sqref="F111">
    <cfRule type="expression" dxfId="2245" priority="2275" stopIfTrue="1">
      <formula>AND($A111&lt;&gt;"COMPOSICAO",$A111&lt;&gt;"INSUMO",$A111&lt;&gt;"")</formula>
    </cfRule>
    <cfRule type="expression" dxfId="2244" priority="2276" stopIfTrue="1">
      <formula>AND(OR($A111="COMPOSICAO",$A111="INSUMO",$A111&lt;&gt;""),$A111&lt;&gt;"")</formula>
    </cfRule>
  </conditionalFormatting>
  <conditionalFormatting sqref="F111">
    <cfRule type="expression" dxfId="2243" priority="2273" stopIfTrue="1">
      <formula>AND($A111&lt;&gt;"COMPOSICAO",$A111&lt;&gt;"INSUMO",$A111&lt;&gt;"")</formula>
    </cfRule>
    <cfRule type="expression" dxfId="2242" priority="2274" stopIfTrue="1">
      <formula>AND(OR($A111="COMPOSICAO",$A111="INSUMO",$A111&lt;&gt;""),$A111&lt;&gt;"")</formula>
    </cfRule>
  </conditionalFormatting>
  <conditionalFormatting sqref="F122:F123">
    <cfRule type="expression" dxfId="2241" priority="2271" stopIfTrue="1">
      <formula>AND($A122&lt;&gt;"COMPOSICAO",$A122&lt;&gt;"INSUMO",$A122&lt;&gt;"")</formula>
    </cfRule>
    <cfRule type="expression" dxfId="2240" priority="2272" stopIfTrue="1">
      <formula>AND(OR($A122="COMPOSICAO",$A122="INSUMO",$A122&lt;&gt;""),$A122&lt;&gt;"")</formula>
    </cfRule>
  </conditionalFormatting>
  <conditionalFormatting sqref="F122:F123">
    <cfRule type="expression" dxfId="2239" priority="2269" stopIfTrue="1">
      <formula>AND($A122&lt;&gt;"COMPOSICAO",$A122&lt;&gt;"INSUMO",$A122&lt;&gt;"")</formula>
    </cfRule>
    <cfRule type="expression" dxfId="2238" priority="2270" stopIfTrue="1">
      <formula>AND(OR($A122="COMPOSICAO",$A122="INSUMO",$A122&lt;&gt;""),$A122&lt;&gt;"")</formula>
    </cfRule>
  </conditionalFormatting>
  <conditionalFormatting sqref="F122:F123">
    <cfRule type="expression" dxfId="2237" priority="2267" stopIfTrue="1">
      <formula>AND($A122&lt;&gt;"COMPOSICAO",$A122&lt;&gt;"INSUMO",$A122&lt;&gt;"")</formula>
    </cfRule>
    <cfRule type="expression" dxfId="2236" priority="2268" stopIfTrue="1">
      <formula>AND(OR($A122="COMPOSICAO",$A122="INSUMO",$A122&lt;&gt;""),$A122&lt;&gt;"")</formula>
    </cfRule>
  </conditionalFormatting>
  <conditionalFormatting sqref="F122:F123">
    <cfRule type="expression" dxfId="2235" priority="2265" stopIfTrue="1">
      <formula>AND($A122&lt;&gt;"COMPOSICAO",$A122&lt;&gt;"INSUMO",$A122&lt;&gt;"")</formula>
    </cfRule>
    <cfRule type="expression" dxfId="2234" priority="2266" stopIfTrue="1">
      <formula>AND(OR($A122="COMPOSICAO",$A122="INSUMO",$A122&lt;&gt;""),$A122&lt;&gt;"")</formula>
    </cfRule>
  </conditionalFormatting>
  <conditionalFormatting sqref="F122:F123">
    <cfRule type="expression" dxfId="2233" priority="2263" stopIfTrue="1">
      <formula>AND($A122&lt;&gt;"COMPOSICAO",$A122&lt;&gt;"INSUMO",$A122&lt;&gt;"")</formula>
    </cfRule>
    <cfRule type="expression" dxfId="2232" priority="2264" stopIfTrue="1">
      <formula>AND(OR($A122="COMPOSICAO",$A122="INSUMO",$A122&lt;&gt;""),$A122&lt;&gt;"")</formula>
    </cfRule>
  </conditionalFormatting>
  <conditionalFormatting sqref="F122:F123">
    <cfRule type="expression" dxfId="2231" priority="2261" stopIfTrue="1">
      <formula>AND($A122&lt;&gt;"COMPOSICAO",$A122&lt;&gt;"INSUMO",$A122&lt;&gt;"")</formula>
    </cfRule>
    <cfRule type="expression" dxfId="2230" priority="2262" stopIfTrue="1">
      <formula>AND(OR($A122="COMPOSICAO",$A122="INSUMO",$A122&lt;&gt;""),$A122&lt;&gt;"")</formula>
    </cfRule>
  </conditionalFormatting>
  <conditionalFormatting sqref="F122:F123">
    <cfRule type="expression" dxfId="2229" priority="2259" stopIfTrue="1">
      <formula>AND($A122&lt;&gt;"COMPOSICAO",$A122&lt;&gt;"INSUMO",$A122&lt;&gt;"")</formula>
    </cfRule>
    <cfRule type="expression" dxfId="2228" priority="2260" stopIfTrue="1">
      <formula>AND(OR($A122="COMPOSICAO",$A122="INSUMO",$A122&lt;&gt;""),$A122&lt;&gt;"")</formula>
    </cfRule>
  </conditionalFormatting>
  <conditionalFormatting sqref="F122:F123">
    <cfRule type="expression" dxfId="2227" priority="2257" stopIfTrue="1">
      <formula>AND($A122&lt;&gt;"COMPOSICAO",$A122&lt;&gt;"INSUMO",$A122&lt;&gt;"")</formula>
    </cfRule>
    <cfRule type="expression" dxfId="2226" priority="2258" stopIfTrue="1">
      <formula>AND(OR($A122="COMPOSICAO",$A122="INSUMO",$A122&lt;&gt;""),$A122&lt;&gt;"")</formula>
    </cfRule>
  </conditionalFormatting>
  <conditionalFormatting sqref="F122:F123">
    <cfRule type="expression" dxfId="2225" priority="2255" stopIfTrue="1">
      <formula>AND($A122&lt;&gt;"COMPOSICAO",$A122&lt;&gt;"INSUMO",$A122&lt;&gt;"")</formula>
    </cfRule>
    <cfRule type="expression" dxfId="2224" priority="2256" stopIfTrue="1">
      <formula>AND(OR($A122="COMPOSICAO",$A122="INSUMO",$A122&lt;&gt;""),$A122&lt;&gt;"")</formula>
    </cfRule>
  </conditionalFormatting>
  <conditionalFormatting sqref="F122:F123">
    <cfRule type="expression" dxfId="2223" priority="2253" stopIfTrue="1">
      <formula>AND($A122&lt;&gt;"COMPOSICAO",$A122&lt;&gt;"INSUMO",$A122&lt;&gt;"")</formula>
    </cfRule>
    <cfRule type="expression" dxfId="2222" priority="2254" stopIfTrue="1">
      <formula>AND(OR($A122="COMPOSICAO",$A122="INSUMO",$A122&lt;&gt;""),$A122&lt;&gt;"")</formula>
    </cfRule>
  </conditionalFormatting>
  <conditionalFormatting sqref="F122:F123">
    <cfRule type="expression" dxfId="2221" priority="2251" stopIfTrue="1">
      <formula>AND($A122&lt;&gt;"COMPOSICAO",$A122&lt;&gt;"INSUMO",$A122&lt;&gt;"")</formula>
    </cfRule>
    <cfRule type="expression" dxfId="2220" priority="2252" stopIfTrue="1">
      <formula>AND(OR($A122="COMPOSICAO",$A122="INSUMO",$A122&lt;&gt;""),$A122&lt;&gt;"")</formula>
    </cfRule>
  </conditionalFormatting>
  <conditionalFormatting sqref="F136:F137">
    <cfRule type="expression" dxfId="2219" priority="2249" stopIfTrue="1">
      <formula>AND($A136&lt;&gt;"COMPOSICAO",$A136&lt;&gt;"INSUMO",$A136&lt;&gt;"")</formula>
    </cfRule>
    <cfRule type="expression" dxfId="2218" priority="2250" stopIfTrue="1">
      <formula>AND(OR($A136="COMPOSICAO",$A136="INSUMO",$A136&lt;&gt;""),$A136&lt;&gt;"")</formula>
    </cfRule>
  </conditionalFormatting>
  <conditionalFormatting sqref="F136:F137">
    <cfRule type="expression" dxfId="2217" priority="2247" stopIfTrue="1">
      <formula>AND($A136&lt;&gt;"COMPOSICAO",$A136&lt;&gt;"INSUMO",$A136&lt;&gt;"")</formula>
    </cfRule>
    <cfRule type="expression" dxfId="2216" priority="2248" stopIfTrue="1">
      <formula>AND(OR($A136="COMPOSICAO",$A136="INSUMO",$A136&lt;&gt;""),$A136&lt;&gt;"")</formula>
    </cfRule>
  </conditionalFormatting>
  <conditionalFormatting sqref="F136:F137">
    <cfRule type="expression" dxfId="2215" priority="2245" stopIfTrue="1">
      <formula>AND($A136&lt;&gt;"COMPOSICAO",$A136&lt;&gt;"INSUMO",$A136&lt;&gt;"")</formula>
    </cfRule>
    <cfRule type="expression" dxfId="2214" priority="2246" stopIfTrue="1">
      <formula>AND(OR($A136="COMPOSICAO",$A136="INSUMO",$A136&lt;&gt;""),$A136&lt;&gt;"")</formula>
    </cfRule>
  </conditionalFormatting>
  <conditionalFormatting sqref="F136:F137">
    <cfRule type="expression" dxfId="2213" priority="2243" stopIfTrue="1">
      <formula>AND($A136&lt;&gt;"COMPOSICAO",$A136&lt;&gt;"INSUMO",$A136&lt;&gt;"")</formula>
    </cfRule>
    <cfRule type="expression" dxfId="2212" priority="2244" stopIfTrue="1">
      <formula>AND(OR($A136="COMPOSICAO",$A136="INSUMO",$A136&lt;&gt;""),$A136&lt;&gt;"")</formula>
    </cfRule>
  </conditionalFormatting>
  <conditionalFormatting sqref="F136:F137">
    <cfRule type="expression" dxfId="2211" priority="2241" stopIfTrue="1">
      <formula>AND($A136&lt;&gt;"COMPOSICAO",$A136&lt;&gt;"INSUMO",$A136&lt;&gt;"")</formula>
    </cfRule>
    <cfRule type="expression" dxfId="2210" priority="2242" stopIfTrue="1">
      <formula>AND(OR($A136="COMPOSICAO",$A136="INSUMO",$A136&lt;&gt;""),$A136&lt;&gt;"")</formula>
    </cfRule>
  </conditionalFormatting>
  <conditionalFormatting sqref="F136:F137">
    <cfRule type="expression" dxfId="2209" priority="2239" stopIfTrue="1">
      <formula>AND($A136&lt;&gt;"COMPOSICAO",$A136&lt;&gt;"INSUMO",$A136&lt;&gt;"")</formula>
    </cfRule>
    <cfRule type="expression" dxfId="2208" priority="2240" stopIfTrue="1">
      <formula>AND(OR($A136="COMPOSICAO",$A136="INSUMO",$A136&lt;&gt;""),$A136&lt;&gt;"")</formula>
    </cfRule>
  </conditionalFormatting>
  <conditionalFormatting sqref="F136:F137">
    <cfRule type="expression" dxfId="2207" priority="2237" stopIfTrue="1">
      <formula>AND($A136&lt;&gt;"COMPOSICAO",$A136&lt;&gt;"INSUMO",$A136&lt;&gt;"")</formula>
    </cfRule>
    <cfRule type="expression" dxfId="2206" priority="2238" stopIfTrue="1">
      <formula>AND(OR($A136="COMPOSICAO",$A136="INSUMO",$A136&lt;&gt;""),$A136&lt;&gt;"")</formula>
    </cfRule>
  </conditionalFormatting>
  <conditionalFormatting sqref="F136:F137">
    <cfRule type="expression" dxfId="2205" priority="2235" stopIfTrue="1">
      <formula>AND($A136&lt;&gt;"COMPOSICAO",$A136&lt;&gt;"INSUMO",$A136&lt;&gt;"")</formula>
    </cfRule>
    <cfRule type="expression" dxfId="2204" priority="2236" stopIfTrue="1">
      <formula>AND(OR($A136="COMPOSICAO",$A136="INSUMO",$A136&lt;&gt;""),$A136&lt;&gt;"")</formula>
    </cfRule>
  </conditionalFormatting>
  <conditionalFormatting sqref="F136:F137">
    <cfRule type="expression" dxfId="2203" priority="2233" stopIfTrue="1">
      <formula>AND($A136&lt;&gt;"COMPOSICAO",$A136&lt;&gt;"INSUMO",$A136&lt;&gt;"")</formula>
    </cfRule>
    <cfRule type="expression" dxfId="2202" priority="2234" stopIfTrue="1">
      <formula>AND(OR($A136="COMPOSICAO",$A136="INSUMO",$A136&lt;&gt;""),$A136&lt;&gt;"")</formula>
    </cfRule>
  </conditionalFormatting>
  <conditionalFormatting sqref="F136:F137">
    <cfRule type="expression" dxfId="2201" priority="2231" stopIfTrue="1">
      <formula>AND($A136&lt;&gt;"COMPOSICAO",$A136&lt;&gt;"INSUMO",$A136&lt;&gt;"")</formula>
    </cfRule>
    <cfRule type="expression" dxfId="2200" priority="2232" stopIfTrue="1">
      <formula>AND(OR($A136="COMPOSICAO",$A136="INSUMO",$A136&lt;&gt;""),$A136&lt;&gt;"")</formula>
    </cfRule>
  </conditionalFormatting>
  <conditionalFormatting sqref="F136:F137">
    <cfRule type="expression" dxfId="2199" priority="2229" stopIfTrue="1">
      <formula>AND($A136&lt;&gt;"COMPOSICAO",$A136&lt;&gt;"INSUMO",$A136&lt;&gt;"")</formula>
    </cfRule>
    <cfRule type="expression" dxfId="2198" priority="2230" stopIfTrue="1">
      <formula>AND(OR($A136="COMPOSICAO",$A136="INSUMO",$A136&lt;&gt;""),$A136&lt;&gt;"")</formula>
    </cfRule>
  </conditionalFormatting>
  <conditionalFormatting sqref="F136:F137">
    <cfRule type="expression" dxfId="2197" priority="2227" stopIfTrue="1">
      <formula>AND($A136&lt;&gt;"COMPOSICAO",$A136&lt;&gt;"INSUMO",$A136&lt;&gt;"")</formula>
    </cfRule>
    <cfRule type="expression" dxfId="2196" priority="2228" stopIfTrue="1">
      <formula>AND(OR($A136="COMPOSICAO",$A136="INSUMO",$A136&lt;&gt;""),$A136&lt;&gt;"")</formula>
    </cfRule>
  </conditionalFormatting>
  <conditionalFormatting sqref="F151">
    <cfRule type="expression" dxfId="2195" priority="2225" stopIfTrue="1">
      <formula>AND($A151&lt;&gt;"COMPOSICAO",$A151&lt;&gt;"INSUMO",$A151&lt;&gt;"")</formula>
    </cfRule>
    <cfRule type="expression" dxfId="2194" priority="2226" stopIfTrue="1">
      <formula>AND(OR($A151="COMPOSICAO",$A151="INSUMO",$A151&lt;&gt;""),$A151&lt;&gt;"")</formula>
    </cfRule>
  </conditionalFormatting>
  <conditionalFormatting sqref="F151">
    <cfRule type="expression" dxfId="2193" priority="2223" stopIfTrue="1">
      <formula>AND($A151&lt;&gt;"COMPOSICAO",$A151&lt;&gt;"INSUMO",$A151&lt;&gt;"")</formula>
    </cfRule>
    <cfRule type="expression" dxfId="2192" priority="2224" stopIfTrue="1">
      <formula>AND(OR($A151="COMPOSICAO",$A151="INSUMO",$A151&lt;&gt;""),$A151&lt;&gt;"")</formula>
    </cfRule>
  </conditionalFormatting>
  <conditionalFormatting sqref="F151">
    <cfRule type="expression" dxfId="2191" priority="2221" stopIfTrue="1">
      <formula>AND($A151&lt;&gt;"COMPOSICAO",$A151&lt;&gt;"INSUMO",$A151&lt;&gt;"")</formula>
    </cfRule>
    <cfRule type="expression" dxfId="2190" priority="2222" stopIfTrue="1">
      <formula>AND(OR($A151="COMPOSICAO",$A151="INSUMO",$A151&lt;&gt;""),$A151&lt;&gt;"")</formula>
    </cfRule>
  </conditionalFormatting>
  <conditionalFormatting sqref="F135">
    <cfRule type="expression" dxfId="2189" priority="2219" stopIfTrue="1">
      <formula>AND($A135&lt;&gt;"COMPOSICAO",$A135&lt;&gt;"INSUMO",$A135&lt;&gt;"")</formula>
    </cfRule>
    <cfRule type="expression" dxfId="2188" priority="2220" stopIfTrue="1">
      <formula>AND(OR($A135="COMPOSICAO",$A135="INSUMO",$A135&lt;&gt;""),$A135&lt;&gt;"")</formula>
    </cfRule>
  </conditionalFormatting>
  <conditionalFormatting sqref="A126:E127">
    <cfRule type="expression" dxfId="2187" priority="2217" stopIfTrue="1">
      <formula>AND($A126&lt;&gt;"COMPOSICAO",$A126&lt;&gt;"INSUMO",$A126&lt;&gt;"")</formula>
    </cfRule>
    <cfRule type="expression" dxfId="2186" priority="2218" stopIfTrue="1">
      <formula>AND(OR($A126="COMPOSICAO",$A126="INSUMO",$A126&lt;&gt;""),$A126&lt;&gt;"")</formula>
    </cfRule>
  </conditionalFormatting>
  <conditionalFormatting sqref="E126">
    <cfRule type="expression" dxfId="2185" priority="2215" stopIfTrue="1">
      <formula>AND($A126&lt;&gt;"COMPOSICAO",$A126&lt;&gt;"INSUMO",$A126&lt;&gt;"")</formula>
    </cfRule>
    <cfRule type="expression" dxfId="2184" priority="2216" stopIfTrue="1">
      <formula>AND(OR($A126="COMPOSICAO",$A126="INSUMO",$A126&lt;&gt;""),$A126&lt;&gt;"")</formula>
    </cfRule>
  </conditionalFormatting>
  <conditionalFormatting sqref="E126">
    <cfRule type="expression" dxfId="2183" priority="2213" stopIfTrue="1">
      <formula>AND($A126&lt;&gt;"COMPOSICAO",$A126&lt;&gt;"INSUMO",$A126&lt;&gt;"")</formula>
    </cfRule>
    <cfRule type="expression" dxfId="2182" priority="2214" stopIfTrue="1">
      <formula>AND(OR($A126="COMPOSICAO",$A126="INSUMO",$A126&lt;&gt;""),$A126&lt;&gt;"")</formula>
    </cfRule>
  </conditionalFormatting>
  <conditionalFormatting sqref="E126:G126">
    <cfRule type="expression" dxfId="2181" priority="2211" stopIfTrue="1">
      <formula>AND($A126&lt;&gt;"COMPOSICAO",$A126&lt;&gt;"INSUMO",$A126&lt;&gt;"")</formula>
    </cfRule>
    <cfRule type="expression" dxfId="2180" priority="2212" stopIfTrue="1">
      <formula>AND(OR($A126="COMPOSICAO",$A126="INSUMO",$A126&lt;&gt;""),$A126&lt;&gt;"")</formula>
    </cfRule>
  </conditionalFormatting>
  <conditionalFormatting sqref="E126">
    <cfRule type="expression" dxfId="2179" priority="2209" stopIfTrue="1">
      <formula>AND($A126&lt;&gt;"COMPOSICAO",$A126&lt;&gt;"INSUMO",$A126&lt;&gt;"")</formula>
    </cfRule>
    <cfRule type="expression" dxfId="2178" priority="2210" stopIfTrue="1">
      <formula>AND(OR($A126="COMPOSICAO",$A126="INSUMO",$A126&lt;&gt;""),$A126&lt;&gt;"")</formula>
    </cfRule>
  </conditionalFormatting>
  <conditionalFormatting sqref="E126">
    <cfRule type="expression" dxfId="2177" priority="2207" stopIfTrue="1">
      <formula>AND($A126&lt;&gt;"COMPOSICAO",$A126&lt;&gt;"INSUMO",$A126&lt;&gt;"")</formula>
    </cfRule>
    <cfRule type="expression" dxfId="2176" priority="2208" stopIfTrue="1">
      <formula>AND(OR($A126="COMPOSICAO",$A126="INSUMO",$A126&lt;&gt;""),$A126&lt;&gt;"")</formula>
    </cfRule>
  </conditionalFormatting>
  <conditionalFormatting sqref="E126:G126">
    <cfRule type="expression" dxfId="2175" priority="2205" stopIfTrue="1">
      <formula>AND($A126&lt;&gt;"COMPOSICAO",$A126&lt;&gt;"INSUMO",$A126&lt;&gt;"")</formula>
    </cfRule>
    <cfRule type="expression" dxfId="2174" priority="2206" stopIfTrue="1">
      <formula>AND(OR($A126="COMPOSICAO",$A126="INSUMO",$A126&lt;&gt;""),$A126&lt;&gt;"")</formula>
    </cfRule>
  </conditionalFormatting>
  <conditionalFormatting sqref="F127:G127">
    <cfRule type="expression" dxfId="2173" priority="2203" stopIfTrue="1">
      <formula>AND($A127&lt;&gt;"COMPOSICAO",$A127&lt;&gt;"INSUMO",$A127&lt;&gt;"")</formula>
    </cfRule>
    <cfRule type="expression" dxfId="2172" priority="2204" stopIfTrue="1">
      <formula>AND(OR($A127="COMPOSICAO",$A127="INSUMO",$A127&lt;&gt;""),$A127&lt;&gt;"")</formula>
    </cfRule>
  </conditionalFormatting>
  <conditionalFormatting sqref="A114:E115">
    <cfRule type="expression" dxfId="2171" priority="2201" stopIfTrue="1">
      <formula>AND($A114&lt;&gt;"COMPOSICAO",$A114&lt;&gt;"INSUMO",$A114&lt;&gt;"")</formula>
    </cfRule>
    <cfRule type="expression" dxfId="2170" priority="2202" stopIfTrue="1">
      <formula>AND(OR($A114="COMPOSICAO",$A114="INSUMO",$A114&lt;&gt;""),$A114&lt;&gt;"")</formula>
    </cfRule>
  </conditionalFormatting>
  <conditionalFormatting sqref="E114">
    <cfRule type="expression" dxfId="2169" priority="2199" stopIfTrue="1">
      <formula>AND($A114&lt;&gt;"COMPOSICAO",$A114&lt;&gt;"INSUMO",$A114&lt;&gt;"")</formula>
    </cfRule>
    <cfRule type="expression" dxfId="2168" priority="2200" stopIfTrue="1">
      <formula>AND(OR($A114="COMPOSICAO",$A114="INSUMO",$A114&lt;&gt;""),$A114&lt;&gt;"")</formula>
    </cfRule>
  </conditionalFormatting>
  <conditionalFormatting sqref="E114:G114">
    <cfRule type="expression" dxfId="2167" priority="2197" stopIfTrue="1">
      <formula>AND($A114&lt;&gt;"COMPOSICAO",$A114&lt;&gt;"INSUMO",$A114&lt;&gt;"")</formula>
    </cfRule>
    <cfRule type="expression" dxfId="2166" priority="2198" stopIfTrue="1">
      <formula>AND(OR($A114="COMPOSICAO",$A114="INSUMO",$A114&lt;&gt;""),$A114&lt;&gt;"")</formula>
    </cfRule>
  </conditionalFormatting>
  <conditionalFormatting sqref="F115:G115">
    <cfRule type="expression" dxfId="2165" priority="2195" stopIfTrue="1">
      <formula>AND($A115&lt;&gt;"COMPOSICAO",$A115&lt;&gt;"INSUMO",$A115&lt;&gt;"")</formula>
    </cfRule>
    <cfRule type="expression" dxfId="2164" priority="2196" stopIfTrue="1">
      <formula>AND(OR($A115="COMPOSICAO",$A115="INSUMO",$A115&lt;&gt;""),$A115&lt;&gt;"")</formula>
    </cfRule>
  </conditionalFormatting>
  <conditionalFormatting sqref="F121">
    <cfRule type="expression" dxfId="2163" priority="2193" stopIfTrue="1">
      <formula>AND($A121&lt;&gt;"COMPOSICAO",$A121&lt;&gt;"INSUMO",$A121&lt;&gt;"")</formula>
    </cfRule>
    <cfRule type="expression" dxfId="2162" priority="2194" stopIfTrue="1">
      <formula>AND(OR($A121="COMPOSICAO",$A121="INSUMO",$A121&lt;&gt;""),$A121&lt;&gt;"")</formula>
    </cfRule>
  </conditionalFormatting>
  <conditionalFormatting sqref="A114:E115">
    <cfRule type="expression" dxfId="2161" priority="2191" stopIfTrue="1">
      <formula>AND($A114&lt;&gt;"COMPOSICAO",$A114&lt;&gt;"INSUMO",$A114&lt;&gt;"")</formula>
    </cfRule>
    <cfRule type="expression" dxfId="2160" priority="2192" stopIfTrue="1">
      <formula>AND(OR($A114="COMPOSICAO",$A114="INSUMO",$A114&lt;&gt;""),$A114&lt;&gt;"")</formula>
    </cfRule>
  </conditionalFormatting>
  <conditionalFormatting sqref="E114">
    <cfRule type="expression" dxfId="2159" priority="2189" stopIfTrue="1">
      <formula>AND($A114&lt;&gt;"COMPOSICAO",$A114&lt;&gt;"INSUMO",$A114&lt;&gt;"")</formula>
    </cfRule>
    <cfRule type="expression" dxfId="2158" priority="2190" stopIfTrue="1">
      <formula>AND(OR($A114="COMPOSICAO",$A114="INSUMO",$A114&lt;&gt;""),$A114&lt;&gt;"")</formula>
    </cfRule>
  </conditionalFormatting>
  <conditionalFormatting sqref="E114:G114">
    <cfRule type="expression" dxfId="2157" priority="2187" stopIfTrue="1">
      <formula>AND($A114&lt;&gt;"COMPOSICAO",$A114&lt;&gt;"INSUMO",$A114&lt;&gt;"")</formula>
    </cfRule>
    <cfRule type="expression" dxfId="2156" priority="2188" stopIfTrue="1">
      <formula>AND(OR($A114="COMPOSICAO",$A114="INSUMO",$A114&lt;&gt;""),$A114&lt;&gt;"")</formula>
    </cfRule>
  </conditionalFormatting>
  <conditionalFormatting sqref="F115:G115">
    <cfRule type="expression" dxfId="2155" priority="2185" stopIfTrue="1">
      <formula>AND($A115&lt;&gt;"COMPOSICAO",$A115&lt;&gt;"INSUMO",$A115&lt;&gt;"")</formula>
    </cfRule>
    <cfRule type="expression" dxfId="2154" priority="2186" stopIfTrue="1">
      <formula>AND(OR($A115="COMPOSICAO",$A115="INSUMO",$A115&lt;&gt;""),$A115&lt;&gt;"")</formula>
    </cfRule>
  </conditionalFormatting>
  <conditionalFormatting sqref="F115">
    <cfRule type="expression" dxfId="2153" priority="2183" stopIfTrue="1">
      <formula>AND($A115&lt;&gt;"COMPOSICAO",$A115&lt;&gt;"INSUMO",$A115&lt;&gt;"")</formula>
    </cfRule>
    <cfRule type="expression" dxfId="2152" priority="2184" stopIfTrue="1">
      <formula>AND(OR($A115="COMPOSICAO",$A115="INSUMO",$A115&lt;&gt;""),$A115&lt;&gt;"")</formula>
    </cfRule>
  </conditionalFormatting>
  <conditionalFormatting sqref="F115">
    <cfRule type="expression" dxfId="2151" priority="2181" stopIfTrue="1">
      <formula>AND($A115&lt;&gt;"COMPOSICAO",$A115&lt;&gt;"INSUMO",$A115&lt;&gt;"")</formula>
    </cfRule>
    <cfRule type="expression" dxfId="2150" priority="2182" stopIfTrue="1">
      <formula>AND(OR($A115="COMPOSICAO",$A115="INSUMO",$A115&lt;&gt;""),$A115&lt;&gt;"")</formula>
    </cfRule>
  </conditionalFormatting>
  <conditionalFormatting sqref="F115">
    <cfRule type="expression" dxfId="2149" priority="2179" stopIfTrue="1">
      <formula>AND($A115&lt;&gt;"COMPOSICAO",$A115&lt;&gt;"INSUMO",$A115&lt;&gt;"")</formula>
    </cfRule>
    <cfRule type="expression" dxfId="2148" priority="2180" stopIfTrue="1">
      <formula>AND(OR($A115="COMPOSICAO",$A115="INSUMO",$A115&lt;&gt;""),$A115&lt;&gt;"")</formula>
    </cfRule>
  </conditionalFormatting>
  <conditionalFormatting sqref="F115">
    <cfRule type="expression" dxfId="2147" priority="2177" stopIfTrue="1">
      <formula>AND($A115&lt;&gt;"COMPOSICAO",$A115&lt;&gt;"INSUMO",$A115&lt;&gt;"")</formula>
    </cfRule>
    <cfRule type="expression" dxfId="2146" priority="2178" stopIfTrue="1">
      <formula>AND(OR($A115="COMPOSICAO",$A115="INSUMO",$A115&lt;&gt;""),$A115&lt;&gt;"")</formula>
    </cfRule>
  </conditionalFormatting>
  <conditionalFormatting sqref="F106">
    <cfRule type="expression" dxfId="2145" priority="2175" stopIfTrue="1">
      <formula>AND($A106&lt;&gt;"COMPOSICAO",$A106&lt;&gt;"INSUMO",$A106&lt;&gt;"")</formula>
    </cfRule>
    <cfRule type="expression" dxfId="2144" priority="2176" stopIfTrue="1">
      <formula>AND(OR($A106="COMPOSICAO",$A106="INSUMO",$A106&lt;&gt;""),$A106&lt;&gt;"")</formula>
    </cfRule>
  </conditionalFormatting>
  <conditionalFormatting sqref="F106">
    <cfRule type="expression" dxfId="2143" priority="2173" stopIfTrue="1">
      <formula>AND($A106&lt;&gt;"COMPOSICAO",$A106&lt;&gt;"INSUMO",$A106&lt;&gt;"")</formula>
    </cfRule>
    <cfRule type="expression" dxfId="2142" priority="2174" stopIfTrue="1">
      <formula>AND(OR($A106="COMPOSICAO",$A106="INSUMO",$A106&lt;&gt;""),$A106&lt;&gt;"")</formula>
    </cfRule>
  </conditionalFormatting>
  <conditionalFormatting sqref="F106">
    <cfRule type="expression" dxfId="2141" priority="2171" stopIfTrue="1">
      <formula>AND($A106&lt;&gt;"COMPOSICAO",$A106&lt;&gt;"INSUMO",$A106&lt;&gt;"")</formula>
    </cfRule>
    <cfRule type="expression" dxfId="2140" priority="2172" stopIfTrue="1">
      <formula>AND(OR($A106="COMPOSICAO",$A106="INSUMO",$A106&lt;&gt;""),$A106&lt;&gt;"")</formula>
    </cfRule>
  </conditionalFormatting>
  <conditionalFormatting sqref="F106">
    <cfRule type="expression" dxfId="2139" priority="2169" stopIfTrue="1">
      <formula>AND($A106&lt;&gt;"COMPOSICAO",$A106&lt;&gt;"INSUMO",$A106&lt;&gt;"")</formula>
    </cfRule>
    <cfRule type="expression" dxfId="2138" priority="2170" stopIfTrue="1">
      <formula>AND(OR($A106="COMPOSICAO",$A106="INSUMO",$A106&lt;&gt;""),$A106&lt;&gt;"")</formula>
    </cfRule>
  </conditionalFormatting>
  <conditionalFormatting sqref="F106">
    <cfRule type="expression" dxfId="2137" priority="2167" stopIfTrue="1">
      <formula>AND($A106&lt;&gt;"COMPOSICAO",$A106&lt;&gt;"INSUMO",$A106&lt;&gt;"")</formula>
    </cfRule>
    <cfRule type="expression" dxfId="2136" priority="2168" stopIfTrue="1">
      <formula>AND(OR($A106="COMPOSICAO",$A106="INSUMO",$A106&lt;&gt;""),$A106&lt;&gt;"")</formula>
    </cfRule>
  </conditionalFormatting>
  <conditionalFormatting sqref="F106">
    <cfRule type="expression" dxfId="2135" priority="2165" stopIfTrue="1">
      <formula>AND($A106&lt;&gt;"COMPOSICAO",$A106&lt;&gt;"INSUMO",$A106&lt;&gt;"")</formula>
    </cfRule>
    <cfRule type="expression" dxfId="2134" priority="2166" stopIfTrue="1">
      <formula>AND(OR($A106="COMPOSICAO",$A106="INSUMO",$A106&lt;&gt;""),$A106&lt;&gt;"")</formula>
    </cfRule>
  </conditionalFormatting>
  <conditionalFormatting sqref="F109">
    <cfRule type="expression" dxfId="2133" priority="2163" stopIfTrue="1">
      <formula>AND($A109&lt;&gt;"COMPOSICAO",$A109&lt;&gt;"INSUMO",$A109&lt;&gt;"")</formula>
    </cfRule>
    <cfRule type="expression" dxfId="2132" priority="2164" stopIfTrue="1">
      <formula>AND(OR($A109="COMPOSICAO",$A109="INSUMO",$A109&lt;&gt;""),$A109&lt;&gt;"")</formula>
    </cfRule>
  </conditionalFormatting>
  <conditionalFormatting sqref="F108">
    <cfRule type="expression" dxfId="2131" priority="2161" stopIfTrue="1">
      <formula>AND($A108&lt;&gt;"COMPOSICAO",$A108&lt;&gt;"INSUMO",$A108&lt;&gt;"")</formula>
    </cfRule>
    <cfRule type="expression" dxfId="2130" priority="2162" stopIfTrue="1">
      <formula>AND(OR($A108="COMPOSICAO",$A108="INSUMO",$A108&lt;&gt;""),$A108&lt;&gt;"")</formula>
    </cfRule>
  </conditionalFormatting>
  <conditionalFormatting sqref="F108">
    <cfRule type="expression" dxfId="2129" priority="2159" stopIfTrue="1">
      <formula>AND($A108&lt;&gt;"COMPOSICAO",$A108&lt;&gt;"INSUMO",$A108&lt;&gt;"")</formula>
    </cfRule>
    <cfRule type="expression" dxfId="2128" priority="2160" stopIfTrue="1">
      <formula>AND(OR($A108="COMPOSICAO",$A108="INSUMO",$A108&lt;&gt;""),$A108&lt;&gt;"")</formula>
    </cfRule>
  </conditionalFormatting>
  <conditionalFormatting sqref="F110">
    <cfRule type="expression" dxfId="2127" priority="2157" stopIfTrue="1">
      <formula>AND($A110&lt;&gt;"COMPOSICAO",$A110&lt;&gt;"INSUMO",$A110&lt;&gt;"")</formula>
    </cfRule>
    <cfRule type="expression" dxfId="2126" priority="2158" stopIfTrue="1">
      <formula>AND(OR($A110="COMPOSICAO",$A110="INSUMO",$A110&lt;&gt;""),$A110&lt;&gt;"")</formula>
    </cfRule>
  </conditionalFormatting>
  <conditionalFormatting sqref="F110">
    <cfRule type="expression" dxfId="2125" priority="2155" stopIfTrue="1">
      <formula>AND($A110&lt;&gt;"COMPOSICAO",$A110&lt;&gt;"INSUMO",$A110&lt;&gt;"")</formula>
    </cfRule>
    <cfRule type="expression" dxfId="2124" priority="2156" stopIfTrue="1">
      <formula>AND(OR($A110="COMPOSICAO",$A110="INSUMO",$A110&lt;&gt;""),$A110&lt;&gt;"")</formula>
    </cfRule>
  </conditionalFormatting>
  <conditionalFormatting sqref="A154:E162 F156:G162">
    <cfRule type="expression" dxfId="2123" priority="2153" stopIfTrue="1">
      <formula>AND($A154&lt;&gt;"COMPOSICAO",$A154&lt;&gt;"INSUMO",$A154&lt;&gt;"")</formula>
    </cfRule>
    <cfRule type="expression" dxfId="2122" priority="2154" stopIfTrue="1">
      <formula>AND(OR($A154="COMPOSICAO",$A154="INSUMO",$A154&lt;&gt;""),$A154&lt;&gt;"")</formula>
    </cfRule>
  </conditionalFormatting>
  <conditionalFormatting sqref="E154:G154">
    <cfRule type="expression" dxfId="2121" priority="2151" stopIfTrue="1">
      <formula>AND($A154&lt;&gt;"COMPOSICAO",$A154&lt;&gt;"INSUMO",$A154&lt;&gt;"")</formula>
    </cfRule>
    <cfRule type="expression" dxfId="2120" priority="2152" stopIfTrue="1">
      <formula>AND(OR($A154="COMPOSICAO",$A154="INSUMO",$A154&lt;&gt;""),$A154&lt;&gt;"")</formula>
    </cfRule>
  </conditionalFormatting>
  <conditionalFormatting sqref="F155:G155">
    <cfRule type="expression" dxfId="2119" priority="2149" stopIfTrue="1">
      <formula>AND($A155&lt;&gt;"COMPOSICAO",$A155&lt;&gt;"INSUMO",$A155&lt;&gt;"")</formula>
    </cfRule>
    <cfRule type="expression" dxfId="2118" priority="2150" stopIfTrue="1">
      <formula>AND(OR($A155="COMPOSICAO",$A155="INSUMO",$A155&lt;&gt;""),$A155&lt;&gt;"")</formula>
    </cfRule>
  </conditionalFormatting>
  <conditionalFormatting sqref="A154:E162">
    <cfRule type="expression" dxfId="2117" priority="2147" stopIfTrue="1">
      <formula>AND($A154&lt;&gt;"COMPOSICAO",$A154&lt;&gt;"INSUMO",$A154&lt;&gt;"")</formula>
    </cfRule>
    <cfRule type="expression" dxfId="2116" priority="2148" stopIfTrue="1">
      <formula>AND(OR($A154="COMPOSICAO",$A154="INSUMO",$A154&lt;&gt;""),$A154&lt;&gt;"")</formula>
    </cfRule>
  </conditionalFormatting>
  <conditionalFormatting sqref="A165:E178">
    <cfRule type="expression" dxfId="2115" priority="2145" stopIfTrue="1">
      <formula>AND($A165&lt;&gt;"COMPOSICAO",$A165&lt;&gt;"INSUMO",$A165&lt;&gt;"")</formula>
    </cfRule>
    <cfRule type="expression" dxfId="2114" priority="2146" stopIfTrue="1">
      <formula>AND(OR($A165="COMPOSICAO",$A165="INSUMO",$A165&lt;&gt;""),$A165&lt;&gt;"")</formula>
    </cfRule>
  </conditionalFormatting>
  <conditionalFormatting sqref="A181:E182">
    <cfRule type="expression" dxfId="2113" priority="2143" stopIfTrue="1">
      <formula>AND($A181&lt;&gt;"COMPOSICAO",$A181&lt;&gt;"INSUMO",$A181&lt;&gt;"")</formula>
    </cfRule>
    <cfRule type="expression" dxfId="2112" priority="2144" stopIfTrue="1">
      <formula>AND(OR($A181="COMPOSICAO",$A181="INSUMO",$A181&lt;&gt;""),$A181&lt;&gt;"")</formula>
    </cfRule>
  </conditionalFormatting>
  <conditionalFormatting sqref="A185:E193">
    <cfRule type="expression" dxfId="2111" priority="2141" stopIfTrue="1">
      <formula>AND($A185&lt;&gt;"COMPOSICAO",$A185&lt;&gt;"INSUMO",$A185&lt;&gt;"")</formula>
    </cfRule>
    <cfRule type="expression" dxfId="2110" priority="2142" stopIfTrue="1">
      <formula>AND(OR($A185="COMPOSICAO",$A185="INSUMO",$A185&lt;&gt;""),$A185&lt;&gt;"")</formula>
    </cfRule>
  </conditionalFormatting>
  <conditionalFormatting sqref="A196:E197">
    <cfRule type="expression" dxfId="2109" priority="2139" stopIfTrue="1">
      <formula>AND($A196&lt;&gt;"COMPOSICAO",$A196&lt;&gt;"INSUMO",$A196&lt;&gt;"")</formula>
    </cfRule>
    <cfRule type="expression" dxfId="2108" priority="2140" stopIfTrue="1">
      <formula>AND(OR($A196="COMPOSICAO",$A196="INSUMO",$A196&lt;&gt;""),$A196&lt;&gt;"")</formula>
    </cfRule>
  </conditionalFormatting>
  <conditionalFormatting sqref="A200:E207">
    <cfRule type="expression" dxfId="2107" priority="2137" stopIfTrue="1">
      <formula>AND($A200&lt;&gt;"COMPOSICAO",$A200&lt;&gt;"INSUMO",$A200&lt;&gt;"")</formula>
    </cfRule>
    <cfRule type="expression" dxfId="2106" priority="2138" stopIfTrue="1">
      <formula>AND(OR($A200="COMPOSICAO",$A200="INSUMO",$A200&lt;&gt;""),$A200&lt;&gt;"")</formula>
    </cfRule>
  </conditionalFormatting>
  <conditionalFormatting sqref="A210:E217">
    <cfRule type="expression" dxfId="2105" priority="2135" stopIfTrue="1">
      <formula>AND($A210&lt;&gt;"COMPOSICAO",$A210&lt;&gt;"INSUMO",$A210&lt;&gt;"")</formula>
    </cfRule>
    <cfRule type="expression" dxfId="2104" priority="2136" stopIfTrue="1">
      <formula>AND(OR($A210="COMPOSICAO",$A210="INSUMO",$A210&lt;&gt;""),$A210&lt;&gt;"")</formula>
    </cfRule>
  </conditionalFormatting>
  <conditionalFormatting sqref="A224:E228">
    <cfRule type="expression" dxfId="2103" priority="2133" stopIfTrue="1">
      <formula>AND($A224&lt;&gt;"COMPOSICAO",$A224&lt;&gt;"INSUMO",$A224&lt;&gt;"")</formula>
    </cfRule>
    <cfRule type="expression" dxfId="2102" priority="2134" stopIfTrue="1">
      <formula>AND(OR($A224="COMPOSICAO",$A224="INSUMO",$A224&lt;&gt;""),$A224&lt;&gt;"")</formula>
    </cfRule>
  </conditionalFormatting>
  <conditionalFormatting sqref="A247:E249">
    <cfRule type="expression" dxfId="2101" priority="2131" stopIfTrue="1">
      <formula>AND($A247&lt;&gt;"COMPOSICAO",$A247&lt;&gt;"INSUMO",$A247&lt;&gt;"")</formula>
    </cfRule>
    <cfRule type="expression" dxfId="2100" priority="2132" stopIfTrue="1">
      <formula>AND(OR($A247="COMPOSICAO",$A247="INSUMO",$A247&lt;&gt;""),$A247&lt;&gt;"")</formula>
    </cfRule>
  </conditionalFormatting>
  <conditionalFormatting sqref="A220:E221">
    <cfRule type="expression" dxfId="2099" priority="2129" stopIfTrue="1">
      <formula>AND($A220&lt;&gt;"COMPOSICAO",$A220&lt;&gt;"INSUMO",$A220&lt;&gt;"")</formula>
    </cfRule>
    <cfRule type="expression" dxfId="2098" priority="2130" stopIfTrue="1">
      <formula>AND(OR($A220="COMPOSICAO",$A220="INSUMO",$A220&lt;&gt;""),$A220&lt;&gt;"")</formula>
    </cfRule>
  </conditionalFormatting>
  <conditionalFormatting sqref="A231:E232">
    <cfRule type="expression" dxfId="2097" priority="2127" stopIfTrue="1">
      <formula>AND($A231&lt;&gt;"COMPOSICAO",$A231&lt;&gt;"INSUMO",$A231&lt;&gt;"")</formula>
    </cfRule>
    <cfRule type="expression" dxfId="2096" priority="2128" stopIfTrue="1">
      <formula>AND(OR($A231="COMPOSICAO",$A231="INSUMO",$A231&lt;&gt;""),$A231&lt;&gt;"")</formula>
    </cfRule>
  </conditionalFormatting>
  <conditionalFormatting sqref="A235:E236">
    <cfRule type="expression" dxfId="2095" priority="2125" stopIfTrue="1">
      <formula>AND($A235&lt;&gt;"COMPOSICAO",$A235&lt;&gt;"INSUMO",$A235&lt;&gt;"")</formula>
    </cfRule>
    <cfRule type="expression" dxfId="2094" priority="2126" stopIfTrue="1">
      <formula>AND(OR($A235="COMPOSICAO",$A235="INSUMO",$A235&lt;&gt;""),$A235&lt;&gt;"")</formula>
    </cfRule>
  </conditionalFormatting>
  <conditionalFormatting sqref="A239:E240">
    <cfRule type="expression" dxfId="2093" priority="2123" stopIfTrue="1">
      <formula>AND($A239&lt;&gt;"COMPOSICAO",$A239&lt;&gt;"INSUMO",$A239&lt;&gt;"")</formula>
    </cfRule>
    <cfRule type="expression" dxfId="2092" priority="2124" stopIfTrue="1">
      <formula>AND(OR($A239="COMPOSICAO",$A239="INSUMO",$A239&lt;&gt;""),$A239&lt;&gt;"")</formula>
    </cfRule>
  </conditionalFormatting>
  <conditionalFormatting sqref="A243:E244">
    <cfRule type="expression" dxfId="2091" priority="2121" stopIfTrue="1">
      <formula>AND($A243&lt;&gt;"COMPOSICAO",$A243&lt;&gt;"INSUMO",$A243&lt;&gt;"")</formula>
    </cfRule>
    <cfRule type="expression" dxfId="2090" priority="2122" stopIfTrue="1">
      <formula>AND(OR($A243="COMPOSICAO",$A243="INSUMO",$A243&lt;&gt;""),$A243&lt;&gt;"")</formula>
    </cfRule>
  </conditionalFormatting>
  <conditionalFormatting sqref="E154:G154">
    <cfRule type="expression" dxfId="2089" priority="2119" stopIfTrue="1">
      <formula>AND($A154&lt;&gt;"COMPOSICAO",$A154&lt;&gt;"INSUMO",$A154&lt;&gt;"")</formula>
    </cfRule>
    <cfRule type="expression" dxfId="2088" priority="2120" stopIfTrue="1">
      <formula>AND(OR($A154="COMPOSICAO",$A154="INSUMO",$A154&lt;&gt;""),$A154&lt;&gt;"")</formula>
    </cfRule>
  </conditionalFormatting>
  <conditionalFormatting sqref="E165:G165">
    <cfRule type="expression" dxfId="2087" priority="2117" stopIfTrue="1">
      <formula>AND($A165&lt;&gt;"COMPOSICAO",$A165&lt;&gt;"INSUMO",$A165&lt;&gt;"")</formula>
    </cfRule>
    <cfRule type="expression" dxfId="2086" priority="2118" stopIfTrue="1">
      <formula>AND(OR($A165="COMPOSICAO",$A165="INSUMO",$A165&lt;&gt;""),$A165&lt;&gt;"")</formula>
    </cfRule>
  </conditionalFormatting>
  <conditionalFormatting sqref="E181:G181">
    <cfRule type="expression" dxfId="2085" priority="2115" stopIfTrue="1">
      <formula>AND($A181&lt;&gt;"COMPOSICAO",$A181&lt;&gt;"INSUMO",$A181&lt;&gt;"")</formula>
    </cfRule>
    <cfRule type="expression" dxfId="2084" priority="2116" stopIfTrue="1">
      <formula>AND(OR($A181="COMPOSICAO",$A181="INSUMO",$A181&lt;&gt;""),$A181&lt;&gt;"")</formula>
    </cfRule>
  </conditionalFormatting>
  <conditionalFormatting sqref="E185:G185">
    <cfRule type="expression" dxfId="2083" priority="2113" stopIfTrue="1">
      <formula>AND($A185&lt;&gt;"COMPOSICAO",$A185&lt;&gt;"INSUMO",$A185&lt;&gt;"")</formula>
    </cfRule>
    <cfRule type="expression" dxfId="2082" priority="2114" stopIfTrue="1">
      <formula>AND(OR($A185="COMPOSICAO",$A185="INSUMO",$A185&lt;&gt;""),$A185&lt;&gt;"")</formula>
    </cfRule>
  </conditionalFormatting>
  <conditionalFormatting sqref="E196:G196">
    <cfRule type="expression" dxfId="2081" priority="2111" stopIfTrue="1">
      <formula>AND($A196&lt;&gt;"COMPOSICAO",$A196&lt;&gt;"INSUMO",$A196&lt;&gt;"")</formula>
    </cfRule>
    <cfRule type="expression" dxfId="2080" priority="2112" stopIfTrue="1">
      <formula>AND(OR($A196="COMPOSICAO",$A196="INSUMO",$A196&lt;&gt;""),$A196&lt;&gt;"")</formula>
    </cfRule>
  </conditionalFormatting>
  <conditionalFormatting sqref="E200:G200">
    <cfRule type="expression" dxfId="2079" priority="2109" stopIfTrue="1">
      <formula>AND($A200&lt;&gt;"COMPOSICAO",$A200&lt;&gt;"INSUMO",$A200&lt;&gt;"")</formula>
    </cfRule>
    <cfRule type="expression" dxfId="2078" priority="2110" stopIfTrue="1">
      <formula>AND(OR($A200="COMPOSICAO",$A200="INSUMO",$A200&lt;&gt;""),$A200&lt;&gt;"")</formula>
    </cfRule>
  </conditionalFormatting>
  <conditionalFormatting sqref="E210:G210">
    <cfRule type="expression" dxfId="2077" priority="2107" stopIfTrue="1">
      <formula>AND($A210&lt;&gt;"COMPOSICAO",$A210&lt;&gt;"INSUMO",$A210&lt;&gt;"")</formula>
    </cfRule>
    <cfRule type="expression" dxfId="2076" priority="2108" stopIfTrue="1">
      <formula>AND(OR($A210="COMPOSICAO",$A210="INSUMO",$A210&lt;&gt;""),$A210&lt;&gt;"")</formula>
    </cfRule>
  </conditionalFormatting>
  <conditionalFormatting sqref="E220:G220">
    <cfRule type="expression" dxfId="2075" priority="2105" stopIfTrue="1">
      <formula>AND($A220&lt;&gt;"COMPOSICAO",$A220&lt;&gt;"INSUMO",$A220&lt;&gt;"")</formula>
    </cfRule>
    <cfRule type="expression" dxfId="2074" priority="2106" stopIfTrue="1">
      <formula>AND(OR($A220="COMPOSICAO",$A220="INSUMO",$A220&lt;&gt;""),$A220&lt;&gt;"")</formula>
    </cfRule>
  </conditionalFormatting>
  <conditionalFormatting sqref="E224:G224">
    <cfRule type="expression" dxfId="2073" priority="2103" stopIfTrue="1">
      <formula>AND($A224&lt;&gt;"COMPOSICAO",$A224&lt;&gt;"INSUMO",$A224&lt;&gt;"")</formula>
    </cfRule>
    <cfRule type="expression" dxfId="2072" priority="2104" stopIfTrue="1">
      <formula>AND(OR($A224="COMPOSICAO",$A224="INSUMO",$A224&lt;&gt;""),$A224&lt;&gt;"")</formula>
    </cfRule>
  </conditionalFormatting>
  <conditionalFormatting sqref="E231:G231">
    <cfRule type="expression" dxfId="2071" priority="2101" stopIfTrue="1">
      <formula>AND($A231&lt;&gt;"COMPOSICAO",$A231&lt;&gt;"INSUMO",$A231&lt;&gt;"")</formula>
    </cfRule>
    <cfRule type="expression" dxfId="2070" priority="2102" stopIfTrue="1">
      <formula>AND(OR($A231="COMPOSICAO",$A231="INSUMO",$A231&lt;&gt;""),$A231&lt;&gt;"")</formula>
    </cfRule>
  </conditionalFormatting>
  <conditionalFormatting sqref="E235:G235">
    <cfRule type="expression" dxfId="2069" priority="2099" stopIfTrue="1">
      <formula>AND($A235&lt;&gt;"COMPOSICAO",$A235&lt;&gt;"INSUMO",$A235&lt;&gt;"")</formula>
    </cfRule>
    <cfRule type="expression" dxfId="2068" priority="2100" stopIfTrue="1">
      <formula>AND(OR($A235="COMPOSICAO",$A235="INSUMO",$A235&lt;&gt;""),$A235&lt;&gt;"")</formula>
    </cfRule>
  </conditionalFormatting>
  <conditionalFormatting sqref="E239:G239">
    <cfRule type="expression" dxfId="2067" priority="2097" stopIfTrue="1">
      <formula>AND($A239&lt;&gt;"COMPOSICAO",$A239&lt;&gt;"INSUMO",$A239&lt;&gt;"")</formula>
    </cfRule>
    <cfRule type="expression" dxfId="2066" priority="2098" stopIfTrue="1">
      <formula>AND(OR($A239="COMPOSICAO",$A239="INSUMO",$A239&lt;&gt;""),$A239&lt;&gt;"")</formula>
    </cfRule>
  </conditionalFormatting>
  <conditionalFormatting sqref="E243:G243">
    <cfRule type="expression" dxfId="2065" priority="2095" stopIfTrue="1">
      <formula>AND($A243&lt;&gt;"COMPOSICAO",$A243&lt;&gt;"INSUMO",$A243&lt;&gt;"")</formula>
    </cfRule>
    <cfRule type="expression" dxfId="2064" priority="2096" stopIfTrue="1">
      <formula>AND(OR($A243="COMPOSICAO",$A243="INSUMO",$A243&lt;&gt;""),$A243&lt;&gt;"")</formula>
    </cfRule>
  </conditionalFormatting>
  <conditionalFormatting sqref="E247:G247">
    <cfRule type="expression" dxfId="2063" priority="2093" stopIfTrue="1">
      <formula>AND($A247&lt;&gt;"COMPOSICAO",$A247&lt;&gt;"INSUMO",$A247&lt;&gt;"")</formula>
    </cfRule>
    <cfRule type="expression" dxfId="2062" priority="2094" stopIfTrue="1">
      <formula>AND(OR($A247="COMPOSICAO",$A247="INSUMO",$A247&lt;&gt;""),$A247&lt;&gt;"")</formula>
    </cfRule>
  </conditionalFormatting>
  <conditionalFormatting sqref="F155:G155">
    <cfRule type="expression" dxfId="2061" priority="2091" stopIfTrue="1">
      <formula>AND($A155&lt;&gt;"COMPOSICAO",$A155&lt;&gt;"INSUMO",$A155&lt;&gt;"")</formula>
    </cfRule>
    <cfRule type="expression" dxfId="2060" priority="2092" stopIfTrue="1">
      <formula>AND(OR($A155="COMPOSICAO",$A155="INSUMO",$A155&lt;&gt;""),$A155&lt;&gt;"")</formula>
    </cfRule>
  </conditionalFormatting>
  <conditionalFormatting sqref="G155">
    <cfRule type="expression" dxfId="2059" priority="2089" stopIfTrue="1">
      <formula>AND($A155&lt;&gt;"COMPOSICAO",$A155&lt;&gt;"INSUMO",$A155&lt;&gt;"")</formula>
    </cfRule>
    <cfRule type="expression" dxfId="2058" priority="2090" stopIfTrue="1">
      <formula>AND(OR($A155="COMPOSICAO",$A155="INSUMO",$A155&lt;&gt;""),$A155&lt;&gt;"")</formula>
    </cfRule>
  </conditionalFormatting>
  <conditionalFormatting sqref="F156:G156">
    <cfRule type="expression" dxfId="2057" priority="2087" stopIfTrue="1">
      <formula>AND($A156&lt;&gt;"COMPOSICAO",$A156&lt;&gt;"INSUMO",$A156&lt;&gt;"")</formula>
    </cfRule>
    <cfRule type="expression" dxfId="2056" priority="2088" stopIfTrue="1">
      <formula>AND(OR($A156="COMPOSICAO",$A156="INSUMO",$A156&lt;&gt;""),$A156&lt;&gt;"")</formula>
    </cfRule>
  </conditionalFormatting>
  <conditionalFormatting sqref="G156">
    <cfRule type="expression" dxfId="2055" priority="2085" stopIfTrue="1">
      <formula>AND($A156&lt;&gt;"COMPOSICAO",$A156&lt;&gt;"INSUMO",$A156&lt;&gt;"")</formula>
    </cfRule>
    <cfRule type="expression" dxfId="2054" priority="2086" stopIfTrue="1">
      <formula>AND(OR($A156="COMPOSICAO",$A156="INSUMO",$A156&lt;&gt;""),$A156&lt;&gt;"")</formula>
    </cfRule>
  </conditionalFormatting>
  <conditionalFormatting sqref="F157:G157">
    <cfRule type="expression" dxfId="2053" priority="2083" stopIfTrue="1">
      <formula>AND($A157&lt;&gt;"COMPOSICAO",$A157&lt;&gt;"INSUMO",$A157&lt;&gt;"")</formula>
    </cfRule>
    <cfRule type="expression" dxfId="2052" priority="2084" stopIfTrue="1">
      <formula>AND(OR($A157="COMPOSICAO",$A157="INSUMO",$A157&lt;&gt;""),$A157&lt;&gt;"")</formula>
    </cfRule>
  </conditionalFormatting>
  <conditionalFormatting sqref="G157">
    <cfRule type="expression" dxfId="2051" priority="2081" stopIfTrue="1">
      <formula>AND($A157&lt;&gt;"COMPOSICAO",$A157&lt;&gt;"INSUMO",$A157&lt;&gt;"")</formula>
    </cfRule>
    <cfRule type="expression" dxfId="2050" priority="2082" stopIfTrue="1">
      <formula>AND(OR($A157="COMPOSICAO",$A157="INSUMO",$A157&lt;&gt;""),$A157&lt;&gt;"")</formula>
    </cfRule>
  </conditionalFormatting>
  <conditionalFormatting sqref="F158:G158">
    <cfRule type="expression" dxfId="2049" priority="2079" stopIfTrue="1">
      <formula>AND($A158&lt;&gt;"COMPOSICAO",$A158&lt;&gt;"INSUMO",$A158&lt;&gt;"")</formula>
    </cfRule>
    <cfRule type="expression" dxfId="2048" priority="2080" stopIfTrue="1">
      <formula>AND(OR($A158="COMPOSICAO",$A158="INSUMO",$A158&lt;&gt;""),$A158&lt;&gt;"")</formula>
    </cfRule>
  </conditionalFormatting>
  <conditionalFormatting sqref="G158">
    <cfRule type="expression" dxfId="2047" priority="2077" stopIfTrue="1">
      <formula>AND($A158&lt;&gt;"COMPOSICAO",$A158&lt;&gt;"INSUMO",$A158&lt;&gt;"")</formula>
    </cfRule>
    <cfRule type="expression" dxfId="2046" priority="2078" stopIfTrue="1">
      <formula>AND(OR($A158="COMPOSICAO",$A158="INSUMO",$A158&lt;&gt;""),$A158&lt;&gt;"")</formula>
    </cfRule>
  </conditionalFormatting>
  <conditionalFormatting sqref="F159:G159">
    <cfRule type="expression" dxfId="2045" priority="2075" stopIfTrue="1">
      <formula>AND($A159&lt;&gt;"COMPOSICAO",$A159&lt;&gt;"INSUMO",$A159&lt;&gt;"")</formula>
    </cfRule>
    <cfRule type="expression" dxfId="2044" priority="2076" stopIfTrue="1">
      <formula>AND(OR($A159="COMPOSICAO",$A159="INSUMO",$A159&lt;&gt;""),$A159&lt;&gt;"")</formula>
    </cfRule>
  </conditionalFormatting>
  <conditionalFormatting sqref="G159">
    <cfRule type="expression" dxfId="2043" priority="2073" stopIfTrue="1">
      <formula>AND($A159&lt;&gt;"COMPOSICAO",$A159&lt;&gt;"INSUMO",$A159&lt;&gt;"")</formula>
    </cfRule>
    <cfRule type="expression" dxfId="2042" priority="2074" stopIfTrue="1">
      <formula>AND(OR($A159="COMPOSICAO",$A159="INSUMO",$A159&lt;&gt;""),$A159&lt;&gt;"")</formula>
    </cfRule>
  </conditionalFormatting>
  <conditionalFormatting sqref="F160:G160">
    <cfRule type="expression" dxfId="2041" priority="2071" stopIfTrue="1">
      <formula>AND($A160&lt;&gt;"COMPOSICAO",$A160&lt;&gt;"INSUMO",$A160&lt;&gt;"")</formula>
    </cfRule>
    <cfRule type="expression" dxfId="2040" priority="2072" stopIfTrue="1">
      <formula>AND(OR($A160="COMPOSICAO",$A160="INSUMO",$A160&lt;&gt;""),$A160&lt;&gt;"")</formula>
    </cfRule>
  </conditionalFormatting>
  <conditionalFormatting sqref="G160">
    <cfRule type="expression" dxfId="2039" priority="2069" stopIfTrue="1">
      <formula>AND($A160&lt;&gt;"COMPOSICAO",$A160&lt;&gt;"INSUMO",$A160&lt;&gt;"")</formula>
    </cfRule>
    <cfRule type="expression" dxfId="2038" priority="2070" stopIfTrue="1">
      <formula>AND(OR($A160="COMPOSICAO",$A160="INSUMO",$A160&lt;&gt;""),$A160&lt;&gt;"")</formula>
    </cfRule>
  </conditionalFormatting>
  <conditionalFormatting sqref="F161:G161">
    <cfRule type="expression" dxfId="2037" priority="2067" stopIfTrue="1">
      <formula>AND($A161&lt;&gt;"COMPOSICAO",$A161&lt;&gt;"INSUMO",$A161&lt;&gt;"")</formula>
    </cfRule>
    <cfRule type="expression" dxfId="2036" priority="2068" stopIfTrue="1">
      <formula>AND(OR($A161="COMPOSICAO",$A161="INSUMO",$A161&lt;&gt;""),$A161&lt;&gt;"")</formula>
    </cfRule>
  </conditionalFormatting>
  <conditionalFormatting sqref="G161">
    <cfRule type="expression" dxfId="2035" priority="2065" stopIfTrue="1">
      <formula>AND($A161&lt;&gt;"COMPOSICAO",$A161&lt;&gt;"INSUMO",$A161&lt;&gt;"")</formula>
    </cfRule>
    <cfRule type="expression" dxfId="2034" priority="2066" stopIfTrue="1">
      <formula>AND(OR($A161="COMPOSICAO",$A161="INSUMO",$A161&lt;&gt;""),$A161&lt;&gt;"")</formula>
    </cfRule>
  </conditionalFormatting>
  <conditionalFormatting sqref="F162:G162">
    <cfRule type="expression" dxfId="2033" priority="2063" stopIfTrue="1">
      <formula>AND($A162&lt;&gt;"COMPOSICAO",$A162&lt;&gt;"INSUMO",$A162&lt;&gt;"")</formula>
    </cfRule>
    <cfRule type="expression" dxfId="2032" priority="2064" stopIfTrue="1">
      <formula>AND(OR($A162="COMPOSICAO",$A162="INSUMO",$A162&lt;&gt;""),$A162&lt;&gt;"")</formula>
    </cfRule>
  </conditionalFormatting>
  <conditionalFormatting sqref="G162">
    <cfRule type="expression" dxfId="2031" priority="2061" stopIfTrue="1">
      <formula>AND($A162&lt;&gt;"COMPOSICAO",$A162&lt;&gt;"INSUMO",$A162&lt;&gt;"")</formula>
    </cfRule>
    <cfRule type="expression" dxfId="2030" priority="2062" stopIfTrue="1">
      <formula>AND(OR($A162="COMPOSICAO",$A162="INSUMO",$A162&lt;&gt;""),$A162&lt;&gt;"")</formula>
    </cfRule>
  </conditionalFormatting>
  <conditionalFormatting sqref="F166:G166">
    <cfRule type="expression" dxfId="2029" priority="2059" stopIfTrue="1">
      <formula>AND($A166&lt;&gt;"COMPOSICAO",$A166&lt;&gt;"INSUMO",$A166&lt;&gt;"")</formula>
    </cfRule>
    <cfRule type="expression" dxfId="2028" priority="2060" stopIfTrue="1">
      <formula>AND(OR($A166="COMPOSICAO",$A166="INSUMO",$A166&lt;&gt;""),$A166&lt;&gt;"")</formula>
    </cfRule>
  </conditionalFormatting>
  <conditionalFormatting sqref="G166">
    <cfRule type="expression" dxfId="2027" priority="2057" stopIfTrue="1">
      <formula>AND($A166&lt;&gt;"COMPOSICAO",$A166&lt;&gt;"INSUMO",$A166&lt;&gt;"")</formula>
    </cfRule>
    <cfRule type="expression" dxfId="2026" priority="2058" stopIfTrue="1">
      <formula>AND(OR($A166="COMPOSICAO",$A166="INSUMO",$A166&lt;&gt;""),$A166&lt;&gt;"")</formula>
    </cfRule>
  </conditionalFormatting>
  <conditionalFormatting sqref="F167:G167">
    <cfRule type="expression" dxfId="2025" priority="2055" stopIfTrue="1">
      <formula>AND($A167&lt;&gt;"COMPOSICAO",$A167&lt;&gt;"INSUMO",$A167&lt;&gt;"")</formula>
    </cfRule>
    <cfRule type="expression" dxfId="2024" priority="2056" stopIfTrue="1">
      <formula>AND(OR($A167="COMPOSICAO",$A167="INSUMO",$A167&lt;&gt;""),$A167&lt;&gt;"")</formula>
    </cfRule>
  </conditionalFormatting>
  <conditionalFormatting sqref="G167">
    <cfRule type="expression" dxfId="2023" priority="2053" stopIfTrue="1">
      <formula>AND($A167&lt;&gt;"COMPOSICAO",$A167&lt;&gt;"INSUMO",$A167&lt;&gt;"")</formula>
    </cfRule>
    <cfRule type="expression" dxfId="2022" priority="2054" stopIfTrue="1">
      <formula>AND(OR($A167="COMPOSICAO",$A167="INSUMO",$A167&lt;&gt;""),$A167&lt;&gt;"")</formula>
    </cfRule>
  </conditionalFormatting>
  <conditionalFormatting sqref="F168:G168">
    <cfRule type="expression" dxfId="2021" priority="2051" stopIfTrue="1">
      <formula>AND($A168&lt;&gt;"COMPOSICAO",$A168&lt;&gt;"INSUMO",$A168&lt;&gt;"")</formula>
    </cfRule>
    <cfRule type="expression" dxfId="2020" priority="2052" stopIfTrue="1">
      <formula>AND(OR($A168="COMPOSICAO",$A168="INSUMO",$A168&lt;&gt;""),$A168&lt;&gt;"")</formula>
    </cfRule>
  </conditionalFormatting>
  <conditionalFormatting sqref="G168">
    <cfRule type="expression" dxfId="2019" priority="2049" stopIfTrue="1">
      <formula>AND($A168&lt;&gt;"COMPOSICAO",$A168&lt;&gt;"INSUMO",$A168&lt;&gt;"")</formula>
    </cfRule>
    <cfRule type="expression" dxfId="2018" priority="2050" stopIfTrue="1">
      <formula>AND(OR($A168="COMPOSICAO",$A168="INSUMO",$A168&lt;&gt;""),$A168&lt;&gt;"")</formula>
    </cfRule>
  </conditionalFormatting>
  <conditionalFormatting sqref="F169:G169">
    <cfRule type="expression" dxfId="2017" priority="2047" stopIfTrue="1">
      <formula>AND($A169&lt;&gt;"COMPOSICAO",$A169&lt;&gt;"INSUMO",$A169&lt;&gt;"")</formula>
    </cfRule>
    <cfRule type="expression" dxfId="2016" priority="2048" stopIfTrue="1">
      <formula>AND(OR($A169="COMPOSICAO",$A169="INSUMO",$A169&lt;&gt;""),$A169&lt;&gt;"")</formula>
    </cfRule>
  </conditionalFormatting>
  <conditionalFormatting sqref="G169">
    <cfRule type="expression" dxfId="2015" priority="2045" stopIfTrue="1">
      <formula>AND($A169&lt;&gt;"COMPOSICAO",$A169&lt;&gt;"INSUMO",$A169&lt;&gt;"")</formula>
    </cfRule>
    <cfRule type="expression" dxfId="2014" priority="2046" stopIfTrue="1">
      <formula>AND(OR($A169="COMPOSICAO",$A169="INSUMO",$A169&lt;&gt;""),$A169&lt;&gt;"")</formula>
    </cfRule>
  </conditionalFormatting>
  <conditionalFormatting sqref="F170:G170">
    <cfRule type="expression" dxfId="2013" priority="2043" stopIfTrue="1">
      <formula>AND($A170&lt;&gt;"COMPOSICAO",$A170&lt;&gt;"INSUMO",$A170&lt;&gt;"")</formula>
    </cfRule>
    <cfRule type="expression" dxfId="2012" priority="2044" stopIfTrue="1">
      <formula>AND(OR($A170="COMPOSICAO",$A170="INSUMO",$A170&lt;&gt;""),$A170&lt;&gt;"")</formula>
    </cfRule>
  </conditionalFormatting>
  <conditionalFormatting sqref="G170">
    <cfRule type="expression" dxfId="2011" priority="2041" stopIfTrue="1">
      <formula>AND($A170&lt;&gt;"COMPOSICAO",$A170&lt;&gt;"INSUMO",$A170&lt;&gt;"")</formula>
    </cfRule>
    <cfRule type="expression" dxfId="2010" priority="2042" stopIfTrue="1">
      <formula>AND(OR($A170="COMPOSICAO",$A170="INSUMO",$A170&lt;&gt;""),$A170&lt;&gt;"")</formula>
    </cfRule>
  </conditionalFormatting>
  <conditionalFormatting sqref="F171:G171">
    <cfRule type="expression" dxfId="2009" priority="2039" stopIfTrue="1">
      <formula>AND($A171&lt;&gt;"COMPOSICAO",$A171&lt;&gt;"INSUMO",$A171&lt;&gt;"")</formula>
    </cfRule>
    <cfRule type="expression" dxfId="2008" priority="2040" stopIfTrue="1">
      <formula>AND(OR($A171="COMPOSICAO",$A171="INSUMO",$A171&lt;&gt;""),$A171&lt;&gt;"")</formula>
    </cfRule>
  </conditionalFormatting>
  <conditionalFormatting sqref="G171">
    <cfRule type="expression" dxfId="2007" priority="2037" stopIfTrue="1">
      <formula>AND($A171&lt;&gt;"COMPOSICAO",$A171&lt;&gt;"INSUMO",$A171&lt;&gt;"")</formula>
    </cfRule>
    <cfRule type="expression" dxfId="2006" priority="2038" stopIfTrue="1">
      <formula>AND(OR($A171="COMPOSICAO",$A171="INSUMO",$A171&lt;&gt;""),$A171&lt;&gt;"")</formula>
    </cfRule>
  </conditionalFormatting>
  <conditionalFormatting sqref="F172:G172">
    <cfRule type="expression" dxfId="2005" priority="2035" stopIfTrue="1">
      <formula>AND($A172&lt;&gt;"COMPOSICAO",$A172&lt;&gt;"INSUMO",$A172&lt;&gt;"")</formula>
    </cfRule>
    <cfRule type="expression" dxfId="2004" priority="2036" stopIfTrue="1">
      <formula>AND(OR($A172="COMPOSICAO",$A172="INSUMO",$A172&lt;&gt;""),$A172&lt;&gt;"")</formula>
    </cfRule>
  </conditionalFormatting>
  <conditionalFormatting sqref="G172">
    <cfRule type="expression" dxfId="2003" priority="2033" stopIfTrue="1">
      <formula>AND($A172&lt;&gt;"COMPOSICAO",$A172&lt;&gt;"INSUMO",$A172&lt;&gt;"")</formula>
    </cfRule>
    <cfRule type="expression" dxfId="2002" priority="2034" stopIfTrue="1">
      <formula>AND(OR($A172="COMPOSICAO",$A172="INSUMO",$A172&lt;&gt;""),$A172&lt;&gt;"")</formula>
    </cfRule>
  </conditionalFormatting>
  <conditionalFormatting sqref="F173:G173">
    <cfRule type="expression" dxfId="2001" priority="2031" stopIfTrue="1">
      <formula>AND($A173&lt;&gt;"COMPOSICAO",$A173&lt;&gt;"INSUMO",$A173&lt;&gt;"")</formula>
    </cfRule>
    <cfRule type="expression" dxfId="2000" priority="2032" stopIfTrue="1">
      <formula>AND(OR($A173="COMPOSICAO",$A173="INSUMO",$A173&lt;&gt;""),$A173&lt;&gt;"")</formula>
    </cfRule>
  </conditionalFormatting>
  <conditionalFormatting sqref="G173">
    <cfRule type="expression" dxfId="1999" priority="2029" stopIfTrue="1">
      <formula>AND($A173&lt;&gt;"COMPOSICAO",$A173&lt;&gt;"INSUMO",$A173&lt;&gt;"")</formula>
    </cfRule>
    <cfRule type="expression" dxfId="1998" priority="2030" stopIfTrue="1">
      <formula>AND(OR($A173="COMPOSICAO",$A173="INSUMO",$A173&lt;&gt;""),$A173&lt;&gt;"")</formula>
    </cfRule>
  </conditionalFormatting>
  <conditionalFormatting sqref="F174:G174">
    <cfRule type="expression" dxfId="1997" priority="2027" stopIfTrue="1">
      <formula>AND($A174&lt;&gt;"COMPOSICAO",$A174&lt;&gt;"INSUMO",$A174&lt;&gt;"")</formula>
    </cfRule>
    <cfRule type="expression" dxfId="1996" priority="2028" stopIfTrue="1">
      <formula>AND(OR($A174="COMPOSICAO",$A174="INSUMO",$A174&lt;&gt;""),$A174&lt;&gt;"")</formula>
    </cfRule>
  </conditionalFormatting>
  <conditionalFormatting sqref="G174">
    <cfRule type="expression" dxfId="1995" priority="2025" stopIfTrue="1">
      <formula>AND($A174&lt;&gt;"COMPOSICAO",$A174&lt;&gt;"INSUMO",$A174&lt;&gt;"")</formula>
    </cfRule>
    <cfRule type="expression" dxfId="1994" priority="2026" stopIfTrue="1">
      <formula>AND(OR($A174="COMPOSICAO",$A174="INSUMO",$A174&lt;&gt;""),$A174&lt;&gt;"")</formula>
    </cfRule>
  </conditionalFormatting>
  <conditionalFormatting sqref="F175:G175">
    <cfRule type="expression" dxfId="1993" priority="2023" stopIfTrue="1">
      <formula>AND($A175&lt;&gt;"COMPOSICAO",$A175&lt;&gt;"INSUMO",$A175&lt;&gt;"")</formula>
    </cfRule>
    <cfRule type="expression" dxfId="1992" priority="2024" stopIfTrue="1">
      <formula>AND(OR($A175="COMPOSICAO",$A175="INSUMO",$A175&lt;&gt;""),$A175&lt;&gt;"")</formula>
    </cfRule>
  </conditionalFormatting>
  <conditionalFormatting sqref="G175">
    <cfRule type="expression" dxfId="1991" priority="2021" stopIfTrue="1">
      <formula>AND($A175&lt;&gt;"COMPOSICAO",$A175&lt;&gt;"INSUMO",$A175&lt;&gt;"")</formula>
    </cfRule>
    <cfRule type="expression" dxfId="1990" priority="2022" stopIfTrue="1">
      <formula>AND(OR($A175="COMPOSICAO",$A175="INSUMO",$A175&lt;&gt;""),$A175&lt;&gt;"")</formula>
    </cfRule>
  </conditionalFormatting>
  <conditionalFormatting sqref="F176:G176">
    <cfRule type="expression" dxfId="1989" priority="2019" stopIfTrue="1">
      <formula>AND($A176&lt;&gt;"COMPOSICAO",$A176&lt;&gt;"INSUMO",$A176&lt;&gt;"")</formula>
    </cfRule>
    <cfRule type="expression" dxfId="1988" priority="2020" stopIfTrue="1">
      <formula>AND(OR($A176="COMPOSICAO",$A176="INSUMO",$A176&lt;&gt;""),$A176&lt;&gt;"")</formula>
    </cfRule>
  </conditionalFormatting>
  <conditionalFormatting sqref="G176">
    <cfRule type="expression" dxfId="1987" priority="2017" stopIfTrue="1">
      <formula>AND($A176&lt;&gt;"COMPOSICAO",$A176&lt;&gt;"INSUMO",$A176&lt;&gt;"")</formula>
    </cfRule>
    <cfRule type="expression" dxfId="1986" priority="2018" stopIfTrue="1">
      <formula>AND(OR($A176="COMPOSICAO",$A176="INSUMO",$A176&lt;&gt;""),$A176&lt;&gt;"")</formula>
    </cfRule>
  </conditionalFormatting>
  <conditionalFormatting sqref="F177:G177">
    <cfRule type="expression" dxfId="1985" priority="2015" stopIfTrue="1">
      <formula>AND($A177&lt;&gt;"COMPOSICAO",$A177&lt;&gt;"INSUMO",$A177&lt;&gt;"")</formula>
    </cfRule>
    <cfRule type="expression" dxfId="1984" priority="2016" stopIfTrue="1">
      <formula>AND(OR($A177="COMPOSICAO",$A177="INSUMO",$A177&lt;&gt;""),$A177&lt;&gt;"")</formula>
    </cfRule>
  </conditionalFormatting>
  <conditionalFormatting sqref="G177">
    <cfRule type="expression" dxfId="1983" priority="2013" stopIfTrue="1">
      <formula>AND($A177&lt;&gt;"COMPOSICAO",$A177&lt;&gt;"INSUMO",$A177&lt;&gt;"")</formula>
    </cfRule>
    <cfRule type="expression" dxfId="1982" priority="2014" stopIfTrue="1">
      <formula>AND(OR($A177="COMPOSICAO",$A177="INSUMO",$A177&lt;&gt;""),$A177&lt;&gt;"")</formula>
    </cfRule>
  </conditionalFormatting>
  <conditionalFormatting sqref="F178">
    <cfRule type="expression" dxfId="1981" priority="2011" stopIfTrue="1">
      <formula>AND($A178&lt;&gt;"COMPOSICAO",$A178&lt;&gt;"INSUMO",$A178&lt;&gt;"")</formula>
    </cfRule>
    <cfRule type="expression" dxfId="1980" priority="2012" stopIfTrue="1">
      <formula>AND(OR($A178="COMPOSICAO",$A178="INSUMO",$A178&lt;&gt;""),$A178&lt;&gt;"")</formula>
    </cfRule>
  </conditionalFormatting>
  <conditionalFormatting sqref="G182">
    <cfRule type="expression" dxfId="1979" priority="2005" stopIfTrue="1">
      <formula>AND($A182&lt;&gt;"COMPOSICAO",$A182&lt;&gt;"INSUMO",$A182&lt;&gt;"")</formula>
    </cfRule>
    <cfRule type="expression" dxfId="1978" priority="2006" stopIfTrue="1">
      <formula>AND(OR($A182="COMPOSICAO",$A182="INSUMO",$A182&lt;&gt;""),$A182&lt;&gt;"")</formula>
    </cfRule>
  </conditionalFormatting>
  <conditionalFormatting sqref="F182:G182">
    <cfRule type="expression" dxfId="1977" priority="2007" stopIfTrue="1">
      <formula>AND($A182&lt;&gt;"COMPOSICAO",$A182&lt;&gt;"INSUMO",$A182&lt;&gt;"")</formula>
    </cfRule>
    <cfRule type="expression" dxfId="1976" priority="2008" stopIfTrue="1">
      <formula>AND(OR($A182="COMPOSICAO",$A182="INSUMO",$A182&lt;&gt;""),$A182&lt;&gt;"")</formula>
    </cfRule>
  </conditionalFormatting>
  <conditionalFormatting sqref="F186:G186">
    <cfRule type="expression" dxfId="1975" priority="2003" stopIfTrue="1">
      <formula>AND($A186&lt;&gt;"COMPOSICAO",$A186&lt;&gt;"INSUMO",$A186&lt;&gt;"")</formula>
    </cfRule>
    <cfRule type="expression" dxfId="1974" priority="2004" stopIfTrue="1">
      <formula>AND(OR($A186="COMPOSICAO",$A186="INSUMO",$A186&lt;&gt;""),$A186&lt;&gt;"")</formula>
    </cfRule>
  </conditionalFormatting>
  <conditionalFormatting sqref="G186">
    <cfRule type="expression" dxfId="1973" priority="2001" stopIfTrue="1">
      <formula>AND($A186&lt;&gt;"COMPOSICAO",$A186&lt;&gt;"INSUMO",$A186&lt;&gt;"")</formula>
    </cfRule>
    <cfRule type="expression" dxfId="1972" priority="2002" stopIfTrue="1">
      <formula>AND(OR($A186="COMPOSICAO",$A186="INSUMO",$A186&lt;&gt;""),$A186&lt;&gt;"")</formula>
    </cfRule>
  </conditionalFormatting>
  <conditionalFormatting sqref="F187:G187">
    <cfRule type="expression" dxfId="1971" priority="1999" stopIfTrue="1">
      <formula>AND($A187&lt;&gt;"COMPOSICAO",$A187&lt;&gt;"INSUMO",$A187&lt;&gt;"")</formula>
    </cfRule>
    <cfRule type="expression" dxfId="1970" priority="2000" stopIfTrue="1">
      <formula>AND(OR($A187="COMPOSICAO",$A187="INSUMO",$A187&lt;&gt;""),$A187&lt;&gt;"")</formula>
    </cfRule>
  </conditionalFormatting>
  <conditionalFormatting sqref="G187">
    <cfRule type="expression" dxfId="1969" priority="1997" stopIfTrue="1">
      <formula>AND($A187&lt;&gt;"COMPOSICAO",$A187&lt;&gt;"INSUMO",$A187&lt;&gt;"")</formula>
    </cfRule>
    <cfRule type="expression" dxfId="1968" priority="1998" stopIfTrue="1">
      <formula>AND(OR($A187="COMPOSICAO",$A187="INSUMO",$A187&lt;&gt;""),$A187&lt;&gt;"")</formula>
    </cfRule>
  </conditionalFormatting>
  <conditionalFormatting sqref="F188:G188">
    <cfRule type="expression" dxfId="1967" priority="1995" stopIfTrue="1">
      <formula>AND($A188&lt;&gt;"COMPOSICAO",$A188&lt;&gt;"INSUMO",$A188&lt;&gt;"")</formula>
    </cfRule>
    <cfRule type="expression" dxfId="1966" priority="1996" stopIfTrue="1">
      <formula>AND(OR($A188="COMPOSICAO",$A188="INSUMO",$A188&lt;&gt;""),$A188&lt;&gt;"")</formula>
    </cfRule>
  </conditionalFormatting>
  <conditionalFormatting sqref="G188">
    <cfRule type="expression" dxfId="1965" priority="1993" stopIfTrue="1">
      <formula>AND($A188&lt;&gt;"COMPOSICAO",$A188&lt;&gt;"INSUMO",$A188&lt;&gt;"")</formula>
    </cfRule>
    <cfRule type="expression" dxfId="1964" priority="1994" stopIfTrue="1">
      <formula>AND(OR($A188="COMPOSICAO",$A188="INSUMO",$A188&lt;&gt;""),$A188&lt;&gt;"")</formula>
    </cfRule>
  </conditionalFormatting>
  <conditionalFormatting sqref="F189:G189">
    <cfRule type="expression" dxfId="1963" priority="1991" stopIfTrue="1">
      <formula>AND($A189&lt;&gt;"COMPOSICAO",$A189&lt;&gt;"INSUMO",$A189&lt;&gt;"")</formula>
    </cfRule>
    <cfRule type="expression" dxfId="1962" priority="1992" stopIfTrue="1">
      <formula>AND(OR($A189="COMPOSICAO",$A189="INSUMO",$A189&lt;&gt;""),$A189&lt;&gt;"")</formula>
    </cfRule>
  </conditionalFormatting>
  <conditionalFormatting sqref="G189">
    <cfRule type="expression" dxfId="1961" priority="1989" stopIfTrue="1">
      <formula>AND($A189&lt;&gt;"COMPOSICAO",$A189&lt;&gt;"INSUMO",$A189&lt;&gt;"")</formula>
    </cfRule>
    <cfRule type="expression" dxfId="1960" priority="1990" stopIfTrue="1">
      <formula>AND(OR($A189="COMPOSICAO",$A189="INSUMO",$A189&lt;&gt;""),$A189&lt;&gt;"")</formula>
    </cfRule>
  </conditionalFormatting>
  <conditionalFormatting sqref="F190:G190">
    <cfRule type="expression" dxfId="1959" priority="1987" stopIfTrue="1">
      <formula>AND($A190&lt;&gt;"COMPOSICAO",$A190&lt;&gt;"INSUMO",$A190&lt;&gt;"")</formula>
    </cfRule>
    <cfRule type="expression" dxfId="1958" priority="1988" stopIfTrue="1">
      <formula>AND(OR($A190="COMPOSICAO",$A190="INSUMO",$A190&lt;&gt;""),$A190&lt;&gt;"")</formula>
    </cfRule>
  </conditionalFormatting>
  <conditionalFormatting sqref="G190">
    <cfRule type="expression" dxfId="1957" priority="1985" stopIfTrue="1">
      <formula>AND($A190&lt;&gt;"COMPOSICAO",$A190&lt;&gt;"INSUMO",$A190&lt;&gt;"")</formula>
    </cfRule>
    <cfRule type="expression" dxfId="1956" priority="1986" stopIfTrue="1">
      <formula>AND(OR($A190="COMPOSICAO",$A190="INSUMO",$A190&lt;&gt;""),$A190&lt;&gt;"")</formula>
    </cfRule>
  </conditionalFormatting>
  <conditionalFormatting sqref="F191:G191">
    <cfRule type="expression" dxfId="1955" priority="1983" stopIfTrue="1">
      <formula>AND($A191&lt;&gt;"COMPOSICAO",$A191&lt;&gt;"INSUMO",$A191&lt;&gt;"")</formula>
    </cfRule>
    <cfRule type="expression" dxfId="1954" priority="1984" stopIfTrue="1">
      <formula>AND(OR($A191="COMPOSICAO",$A191="INSUMO",$A191&lt;&gt;""),$A191&lt;&gt;"")</formula>
    </cfRule>
  </conditionalFormatting>
  <conditionalFormatting sqref="G191">
    <cfRule type="expression" dxfId="1953" priority="1981" stopIfTrue="1">
      <formula>AND($A191&lt;&gt;"COMPOSICAO",$A191&lt;&gt;"INSUMO",$A191&lt;&gt;"")</formula>
    </cfRule>
    <cfRule type="expression" dxfId="1952" priority="1982" stopIfTrue="1">
      <formula>AND(OR($A191="COMPOSICAO",$A191="INSUMO",$A191&lt;&gt;""),$A191&lt;&gt;"")</formula>
    </cfRule>
  </conditionalFormatting>
  <conditionalFormatting sqref="F192:G192">
    <cfRule type="expression" dxfId="1951" priority="1979" stopIfTrue="1">
      <formula>AND($A192&lt;&gt;"COMPOSICAO",$A192&lt;&gt;"INSUMO",$A192&lt;&gt;"")</formula>
    </cfRule>
    <cfRule type="expression" dxfId="1950" priority="1980" stopIfTrue="1">
      <formula>AND(OR($A192="COMPOSICAO",$A192="INSUMO",$A192&lt;&gt;""),$A192&lt;&gt;"")</formula>
    </cfRule>
  </conditionalFormatting>
  <conditionalFormatting sqref="G192">
    <cfRule type="expression" dxfId="1949" priority="1977" stopIfTrue="1">
      <formula>AND($A192&lt;&gt;"COMPOSICAO",$A192&lt;&gt;"INSUMO",$A192&lt;&gt;"")</formula>
    </cfRule>
    <cfRule type="expression" dxfId="1948" priority="1978" stopIfTrue="1">
      <formula>AND(OR($A192="COMPOSICAO",$A192="INSUMO",$A192&lt;&gt;""),$A192&lt;&gt;"")</formula>
    </cfRule>
  </conditionalFormatting>
  <conditionalFormatting sqref="F193:G193">
    <cfRule type="expression" dxfId="1947" priority="1975" stopIfTrue="1">
      <formula>AND($A193&lt;&gt;"COMPOSICAO",$A193&lt;&gt;"INSUMO",$A193&lt;&gt;"")</formula>
    </cfRule>
    <cfRule type="expression" dxfId="1946" priority="1976" stopIfTrue="1">
      <formula>AND(OR($A193="COMPOSICAO",$A193="INSUMO",$A193&lt;&gt;""),$A193&lt;&gt;"")</formula>
    </cfRule>
  </conditionalFormatting>
  <conditionalFormatting sqref="G193">
    <cfRule type="expression" dxfId="1945" priority="1973" stopIfTrue="1">
      <formula>AND($A193&lt;&gt;"COMPOSICAO",$A193&lt;&gt;"INSUMO",$A193&lt;&gt;"")</formula>
    </cfRule>
    <cfRule type="expression" dxfId="1944" priority="1974" stopIfTrue="1">
      <formula>AND(OR($A193="COMPOSICAO",$A193="INSUMO",$A193&lt;&gt;""),$A193&lt;&gt;"")</formula>
    </cfRule>
  </conditionalFormatting>
  <conditionalFormatting sqref="F197:G197">
    <cfRule type="expression" dxfId="1943" priority="1971" stopIfTrue="1">
      <formula>AND($A197&lt;&gt;"COMPOSICAO",$A197&lt;&gt;"INSUMO",$A197&lt;&gt;"")</formula>
    </cfRule>
    <cfRule type="expression" dxfId="1942" priority="1972" stopIfTrue="1">
      <formula>AND(OR($A197="COMPOSICAO",$A197="INSUMO",$A197&lt;&gt;""),$A197&lt;&gt;"")</formula>
    </cfRule>
  </conditionalFormatting>
  <conditionalFormatting sqref="G197">
    <cfRule type="expression" dxfId="1941" priority="1969" stopIfTrue="1">
      <formula>AND($A197&lt;&gt;"COMPOSICAO",$A197&lt;&gt;"INSUMO",$A197&lt;&gt;"")</formula>
    </cfRule>
    <cfRule type="expression" dxfId="1940" priority="1970" stopIfTrue="1">
      <formula>AND(OR($A197="COMPOSICAO",$A197="INSUMO",$A197&lt;&gt;""),$A197&lt;&gt;"")</formula>
    </cfRule>
  </conditionalFormatting>
  <conditionalFormatting sqref="F201:G201">
    <cfRule type="expression" dxfId="1939" priority="1967" stopIfTrue="1">
      <formula>AND($A201&lt;&gt;"COMPOSICAO",$A201&lt;&gt;"INSUMO",$A201&lt;&gt;"")</formula>
    </cfRule>
    <cfRule type="expression" dxfId="1938" priority="1968" stopIfTrue="1">
      <formula>AND(OR($A201="COMPOSICAO",$A201="INSUMO",$A201&lt;&gt;""),$A201&lt;&gt;"")</formula>
    </cfRule>
  </conditionalFormatting>
  <conditionalFormatting sqref="G201">
    <cfRule type="expression" dxfId="1937" priority="1965" stopIfTrue="1">
      <formula>AND($A201&lt;&gt;"COMPOSICAO",$A201&lt;&gt;"INSUMO",$A201&lt;&gt;"")</formula>
    </cfRule>
    <cfRule type="expression" dxfId="1936" priority="1966" stopIfTrue="1">
      <formula>AND(OR($A201="COMPOSICAO",$A201="INSUMO",$A201&lt;&gt;""),$A201&lt;&gt;"")</formula>
    </cfRule>
  </conditionalFormatting>
  <conditionalFormatting sqref="F202:G202">
    <cfRule type="expression" dxfId="1935" priority="1963" stopIfTrue="1">
      <formula>AND($A202&lt;&gt;"COMPOSICAO",$A202&lt;&gt;"INSUMO",$A202&lt;&gt;"")</formula>
    </cfRule>
    <cfRule type="expression" dxfId="1934" priority="1964" stopIfTrue="1">
      <formula>AND(OR($A202="COMPOSICAO",$A202="INSUMO",$A202&lt;&gt;""),$A202&lt;&gt;"")</formula>
    </cfRule>
  </conditionalFormatting>
  <conditionalFormatting sqref="G202">
    <cfRule type="expression" dxfId="1933" priority="1961" stopIfTrue="1">
      <formula>AND($A202&lt;&gt;"COMPOSICAO",$A202&lt;&gt;"INSUMO",$A202&lt;&gt;"")</formula>
    </cfRule>
    <cfRule type="expression" dxfId="1932" priority="1962" stopIfTrue="1">
      <formula>AND(OR($A202="COMPOSICAO",$A202="INSUMO",$A202&lt;&gt;""),$A202&lt;&gt;"")</formula>
    </cfRule>
  </conditionalFormatting>
  <conditionalFormatting sqref="F203:G203">
    <cfRule type="expression" dxfId="1931" priority="1959" stopIfTrue="1">
      <formula>AND($A203&lt;&gt;"COMPOSICAO",$A203&lt;&gt;"INSUMO",$A203&lt;&gt;"")</formula>
    </cfRule>
    <cfRule type="expression" dxfId="1930" priority="1960" stopIfTrue="1">
      <formula>AND(OR($A203="COMPOSICAO",$A203="INSUMO",$A203&lt;&gt;""),$A203&lt;&gt;"")</formula>
    </cfRule>
  </conditionalFormatting>
  <conditionalFormatting sqref="G203">
    <cfRule type="expression" dxfId="1929" priority="1957" stopIfTrue="1">
      <formula>AND($A203&lt;&gt;"COMPOSICAO",$A203&lt;&gt;"INSUMO",$A203&lt;&gt;"")</formula>
    </cfRule>
    <cfRule type="expression" dxfId="1928" priority="1958" stopIfTrue="1">
      <formula>AND(OR($A203="COMPOSICAO",$A203="INSUMO",$A203&lt;&gt;""),$A203&lt;&gt;"")</formula>
    </cfRule>
  </conditionalFormatting>
  <conditionalFormatting sqref="F204:G204">
    <cfRule type="expression" dxfId="1927" priority="1955" stopIfTrue="1">
      <formula>AND($A204&lt;&gt;"COMPOSICAO",$A204&lt;&gt;"INSUMO",$A204&lt;&gt;"")</formula>
    </cfRule>
    <cfRule type="expression" dxfId="1926" priority="1956" stopIfTrue="1">
      <formula>AND(OR($A204="COMPOSICAO",$A204="INSUMO",$A204&lt;&gt;""),$A204&lt;&gt;"")</formula>
    </cfRule>
  </conditionalFormatting>
  <conditionalFormatting sqref="G204">
    <cfRule type="expression" dxfId="1925" priority="1953" stopIfTrue="1">
      <formula>AND($A204&lt;&gt;"COMPOSICAO",$A204&lt;&gt;"INSUMO",$A204&lt;&gt;"")</formula>
    </cfRule>
    <cfRule type="expression" dxfId="1924" priority="1954" stopIfTrue="1">
      <formula>AND(OR($A204="COMPOSICAO",$A204="INSUMO",$A204&lt;&gt;""),$A204&lt;&gt;"")</formula>
    </cfRule>
  </conditionalFormatting>
  <conditionalFormatting sqref="F205:G205">
    <cfRule type="expression" dxfId="1923" priority="1951" stopIfTrue="1">
      <formula>AND($A205&lt;&gt;"COMPOSICAO",$A205&lt;&gt;"INSUMO",$A205&lt;&gt;"")</formula>
    </cfRule>
    <cfRule type="expression" dxfId="1922" priority="1952" stopIfTrue="1">
      <formula>AND(OR($A205="COMPOSICAO",$A205="INSUMO",$A205&lt;&gt;""),$A205&lt;&gt;"")</formula>
    </cfRule>
  </conditionalFormatting>
  <conditionalFormatting sqref="G205">
    <cfRule type="expression" dxfId="1921" priority="1949" stopIfTrue="1">
      <formula>AND($A205&lt;&gt;"COMPOSICAO",$A205&lt;&gt;"INSUMO",$A205&lt;&gt;"")</formula>
    </cfRule>
    <cfRule type="expression" dxfId="1920" priority="1950" stopIfTrue="1">
      <formula>AND(OR($A205="COMPOSICAO",$A205="INSUMO",$A205&lt;&gt;""),$A205&lt;&gt;"")</formula>
    </cfRule>
  </conditionalFormatting>
  <conditionalFormatting sqref="F206:G206">
    <cfRule type="expression" dxfId="1919" priority="1947" stopIfTrue="1">
      <formula>AND($A206&lt;&gt;"COMPOSICAO",$A206&lt;&gt;"INSUMO",$A206&lt;&gt;"")</formula>
    </cfRule>
    <cfRule type="expression" dxfId="1918" priority="1948" stopIfTrue="1">
      <formula>AND(OR($A206="COMPOSICAO",$A206="INSUMO",$A206&lt;&gt;""),$A206&lt;&gt;"")</formula>
    </cfRule>
  </conditionalFormatting>
  <conditionalFormatting sqref="G206">
    <cfRule type="expression" dxfId="1917" priority="1945" stopIfTrue="1">
      <formula>AND($A206&lt;&gt;"COMPOSICAO",$A206&lt;&gt;"INSUMO",$A206&lt;&gt;"")</formula>
    </cfRule>
    <cfRule type="expression" dxfId="1916" priority="1946" stopIfTrue="1">
      <formula>AND(OR($A206="COMPOSICAO",$A206="INSUMO",$A206&lt;&gt;""),$A206&lt;&gt;"")</formula>
    </cfRule>
  </conditionalFormatting>
  <conditionalFormatting sqref="F207:G207">
    <cfRule type="expression" dxfId="1915" priority="1943" stopIfTrue="1">
      <formula>AND($A207&lt;&gt;"COMPOSICAO",$A207&lt;&gt;"INSUMO",$A207&lt;&gt;"")</formula>
    </cfRule>
    <cfRule type="expression" dxfId="1914" priority="1944" stopIfTrue="1">
      <formula>AND(OR($A207="COMPOSICAO",$A207="INSUMO",$A207&lt;&gt;""),$A207&lt;&gt;"")</formula>
    </cfRule>
  </conditionalFormatting>
  <conditionalFormatting sqref="G207">
    <cfRule type="expression" dxfId="1913" priority="1941" stopIfTrue="1">
      <formula>AND($A207&lt;&gt;"COMPOSICAO",$A207&lt;&gt;"INSUMO",$A207&lt;&gt;"")</formula>
    </cfRule>
    <cfRule type="expression" dxfId="1912" priority="1942" stopIfTrue="1">
      <formula>AND(OR($A207="COMPOSICAO",$A207="INSUMO",$A207&lt;&gt;""),$A207&lt;&gt;"")</formula>
    </cfRule>
  </conditionalFormatting>
  <conditionalFormatting sqref="F211:G211">
    <cfRule type="expression" dxfId="1911" priority="1939" stopIfTrue="1">
      <formula>AND($A211&lt;&gt;"COMPOSICAO",$A211&lt;&gt;"INSUMO",$A211&lt;&gt;"")</formula>
    </cfRule>
    <cfRule type="expression" dxfId="1910" priority="1940" stopIfTrue="1">
      <formula>AND(OR($A211="COMPOSICAO",$A211="INSUMO",$A211&lt;&gt;""),$A211&lt;&gt;"")</formula>
    </cfRule>
  </conditionalFormatting>
  <conditionalFormatting sqref="G211">
    <cfRule type="expression" dxfId="1909" priority="1937" stopIfTrue="1">
      <formula>AND($A211&lt;&gt;"COMPOSICAO",$A211&lt;&gt;"INSUMO",$A211&lt;&gt;"")</formula>
    </cfRule>
    <cfRule type="expression" dxfId="1908" priority="1938" stopIfTrue="1">
      <formula>AND(OR($A211="COMPOSICAO",$A211="INSUMO",$A211&lt;&gt;""),$A211&lt;&gt;"")</formula>
    </cfRule>
  </conditionalFormatting>
  <conditionalFormatting sqref="F212:G212">
    <cfRule type="expression" dxfId="1907" priority="1935" stopIfTrue="1">
      <formula>AND($A212&lt;&gt;"COMPOSICAO",$A212&lt;&gt;"INSUMO",$A212&lt;&gt;"")</formula>
    </cfRule>
    <cfRule type="expression" dxfId="1906" priority="1936" stopIfTrue="1">
      <formula>AND(OR($A212="COMPOSICAO",$A212="INSUMO",$A212&lt;&gt;""),$A212&lt;&gt;"")</formula>
    </cfRule>
  </conditionalFormatting>
  <conditionalFormatting sqref="G212">
    <cfRule type="expression" dxfId="1905" priority="1933" stopIfTrue="1">
      <formula>AND($A212&lt;&gt;"COMPOSICAO",$A212&lt;&gt;"INSUMO",$A212&lt;&gt;"")</formula>
    </cfRule>
    <cfRule type="expression" dxfId="1904" priority="1934" stopIfTrue="1">
      <formula>AND(OR($A212="COMPOSICAO",$A212="INSUMO",$A212&lt;&gt;""),$A212&lt;&gt;"")</formula>
    </cfRule>
  </conditionalFormatting>
  <conditionalFormatting sqref="F213:G213">
    <cfRule type="expression" dxfId="1903" priority="1931" stopIfTrue="1">
      <formula>AND($A213&lt;&gt;"COMPOSICAO",$A213&lt;&gt;"INSUMO",$A213&lt;&gt;"")</formula>
    </cfRule>
    <cfRule type="expression" dxfId="1902" priority="1932" stopIfTrue="1">
      <formula>AND(OR($A213="COMPOSICAO",$A213="INSUMO",$A213&lt;&gt;""),$A213&lt;&gt;"")</formula>
    </cfRule>
  </conditionalFormatting>
  <conditionalFormatting sqref="G213">
    <cfRule type="expression" dxfId="1901" priority="1929" stopIfTrue="1">
      <formula>AND($A213&lt;&gt;"COMPOSICAO",$A213&lt;&gt;"INSUMO",$A213&lt;&gt;"")</formula>
    </cfRule>
    <cfRule type="expression" dxfId="1900" priority="1930" stopIfTrue="1">
      <formula>AND(OR($A213="COMPOSICAO",$A213="INSUMO",$A213&lt;&gt;""),$A213&lt;&gt;"")</formula>
    </cfRule>
  </conditionalFormatting>
  <conditionalFormatting sqref="F214:G214">
    <cfRule type="expression" dxfId="1899" priority="1927" stopIfTrue="1">
      <formula>AND($A214&lt;&gt;"COMPOSICAO",$A214&lt;&gt;"INSUMO",$A214&lt;&gt;"")</formula>
    </cfRule>
    <cfRule type="expression" dxfId="1898" priority="1928" stopIfTrue="1">
      <formula>AND(OR($A214="COMPOSICAO",$A214="INSUMO",$A214&lt;&gt;""),$A214&lt;&gt;"")</formula>
    </cfRule>
  </conditionalFormatting>
  <conditionalFormatting sqref="G214">
    <cfRule type="expression" dxfId="1897" priority="1925" stopIfTrue="1">
      <formula>AND($A214&lt;&gt;"COMPOSICAO",$A214&lt;&gt;"INSUMO",$A214&lt;&gt;"")</formula>
    </cfRule>
    <cfRule type="expression" dxfId="1896" priority="1926" stopIfTrue="1">
      <formula>AND(OR($A214="COMPOSICAO",$A214="INSUMO",$A214&lt;&gt;""),$A214&lt;&gt;"")</formula>
    </cfRule>
  </conditionalFormatting>
  <conditionalFormatting sqref="F215:G215">
    <cfRule type="expression" dxfId="1895" priority="1923" stopIfTrue="1">
      <formula>AND($A215&lt;&gt;"COMPOSICAO",$A215&lt;&gt;"INSUMO",$A215&lt;&gt;"")</formula>
    </cfRule>
    <cfRule type="expression" dxfId="1894" priority="1924" stopIfTrue="1">
      <formula>AND(OR($A215="COMPOSICAO",$A215="INSUMO",$A215&lt;&gt;""),$A215&lt;&gt;"")</formula>
    </cfRule>
  </conditionalFormatting>
  <conditionalFormatting sqref="G215">
    <cfRule type="expression" dxfId="1893" priority="1921" stopIfTrue="1">
      <formula>AND($A215&lt;&gt;"COMPOSICAO",$A215&lt;&gt;"INSUMO",$A215&lt;&gt;"")</formula>
    </cfRule>
    <cfRule type="expression" dxfId="1892" priority="1922" stopIfTrue="1">
      <formula>AND(OR($A215="COMPOSICAO",$A215="INSUMO",$A215&lt;&gt;""),$A215&lt;&gt;"")</formula>
    </cfRule>
  </conditionalFormatting>
  <conditionalFormatting sqref="F216:G216">
    <cfRule type="expression" dxfId="1891" priority="1919" stopIfTrue="1">
      <formula>AND($A216&lt;&gt;"COMPOSICAO",$A216&lt;&gt;"INSUMO",$A216&lt;&gt;"")</formula>
    </cfRule>
    <cfRule type="expression" dxfId="1890" priority="1920" stopIfTrue="1">
      <formula>AND(OR($A216="COMPOSICAO",$A216="INSUMO",$A216&lt;&gt;""),$A216&lt;&gt;"")</formula>
    </cfRule>
  </conditionalFormatting>
  <conditionalFormatting sqref="G216">
    <cfRule type="expression" dxfId="1889" priority="1917" stopIfTrue="1">
      <formula>AND($A216&lt;&gt;"COMPOSICAO",$A216&lt;&gt;"INSUMO",$A216&lt;&gt;"")</formula>
    </cfRule>
    <cfRule type="expression" dxfId="1888" priority="1918" stopIfTrue="1">
      <formula>AND(OR($A216="COMPOSICAO",$A216="INSUMO",$A216&lt;&gt;""),$A216&lt;&gt;"")</formula>
    </cfRule>
  </conditionalFormatting>
  <conditionalFormatting sqref="F217:G217">
    <cfRule type="expression" dxfId="1887" priority="1915" stopIfTrue="1">
      <formula>AND($A217&lt;&gt;"COMPOSICAO",$A217&lt;&gt;"INSUMO",$A217&lt;&gt;"")</formula>
    </cfRule>
    <cfRule type="expression" dxfId="1886" priority="1916" stopIfTrue="1">
      <formula>AND(OR($A217="COMPOSICAO",$A217="INSUMO",$A217&lt;&gt;""),$A217&lt;&gt;"")</formula>
    </cfRule>
  </conditionalFormatting>
  <conditionalFormatting sqref="G217">
    <cfRule type="expression" dxfId="1885" priority="1913" stopIfTrue="1">
      <formula>AND($A217&lt;&gt;"COMPOSICAO",$A217&lt;&gt;"INSUMO",$A217&lt;&gt;"")</formula>
    </cfRule>
    <cfRule type="expression" dxfId="1884" priority="1914" stopIfTrue="1">
      <formula>AND(OR($A217="COMPOSICAO",$A217="INSUMO",$A217&lt;&gt;""),$A217&lt;&gt;"")</formula>
    </cfRule>
  </conditionalFormatting>
  <conditionalFormatting sqref="F221:G221">
    <cfRule type="expression" dxfId="1883" priority="1911" stopIfTrue="1">
      <formula>AND($A221&lt;&gt;"COMPOSICAO",$A221&lt;&gt;"INSUMO",$A221&lt;&gt;"")</formula>
    </cfRule>
    <cfRule type="expression" dxfId="1882" priority="1912" stopIfTrue="1">
      <formula>AND(OR($A221="COMPOSICAO",$A221="INSUMO",$A221&lt;&gt;""),$A221&lt;&gt;"")</formula>
    </cfRule>
  </conditionalFormatting>
  <conditionalFormatting sqref="G221">
    <cfRule type="expression" dxfId="1881" priority="1909" stopIfTrue="1">
      <formula>AND($A221&lt;&gt;"COMPOSICAO",$A221&lt;&gt;"INSUMO",$A221&lt;&gt;"")</formula>
    </cfRule>
    <cfRule type="expression" dxfId="1880" priority="1910" stopIfTrue="1">
      <formula>AND(OR($A221="COMPOSICAO",$A221="INSUMO",$A221&lt;&gt;""),$A221&lt;&gt;"")</formula>
    </cfRule>
  </conditionalFormatting>
  <conditionalFormatting sqref="F225:G225">
    <cfRule type="expression" dxfId="1879" priority="1907" stopIfTrue="1">
      <formula>AND($A225&lt;&gt;"COMPOSICAO",$A225&lt;&gt;"INSUMO",$A225&lt;&gt;"")</formula>
    </cfRule>
    <cfRule type="expression" dxfId="1878" priority="1908" stopIfTrue="1">
      <formula>AND(OR($A225="COMPOSICAO",$A225="INSUMO",$A225&lt;&gt;""),$A225&lt;&gt;"")</formula>
    </cfRule>
  </conditionalFormatting>
  <conditionalFormatting sqref="G225">
    <cfRule type="expression" dxfId="1877" priority="1905" stopIfTrue="1">
      <formula>AND($A225&lt;&gt;"COMPOSICAO",$A225&lt;&gt;"INSUMO",$A225&lt;&gt;"")</formula>
    </cfRule>
    <cfRule type="expression" dxfId="1876" priority="1906" stopIfTrue="1">
      <formula>AND(OR($A225="COMPOSICAO",$A225="INSUMO",$A225&lt;&gt;""),$A225&lt;&gt;"")</formula>
    </cfRule>
  </conditionalFormatting>
  <conditionalFormatting sqref="F226:G226">
    <cfRule type="expression" dxfId="1875" priority="1903" stopIfTrue="1">
      <formula>AND($A226&lt;&gt;"COMPOSICAO",$A226&lt;&gt;"INSUMO",$A226&lt;&gt;"")</formula>
    </cfRule>
    <cfRule type="expression" dxfId="1874" priority="1904" stopIfTrue="1">
      <formula>AND(OR($A226="COMPOSICAO",$A226="INSUMO",$A226&lt;&gt;""),$A226&lt;&gt;"")</formula>
    </cfRule>
  </conditionalFormatting>
  <conditionalFormatting sqref="G226">
    <cfRule type="expression" dxfId="1873" priority="1901" stopIfTrue="1">
      <formula>AND($A226&lt;&gt;"COMPOSICAO",$A226&lt;&gt;"INSUMO",$A226&lt;&gt;"")</formula>
    </cfRule>
    <cfRule type="expression" dxfId="1872" priority="1902" stopIfTrue="1">
      <formula>AND(OR($A226="COMPOSICAO",$A226="INSUMO",$A226&lt;&gt;""),$A226&lt;&gt;"")</formula>
    </cfRule>
  </conditionalFormatting>
  <conditionalFormatting sqref="F227:G227">
    <cfRule type="expression" dxfId="1871" priority="1899" stopIfTrue="1">
      <formula>AND($A227&lt;&gt;"COMPOSICAO",$A227&lt;&gt;"INSUMO",$A227&lt;&gt;"")</formula>
    </cfRule>
    <cfRule type="expression" dxfId="1870" priority="1900" stopIfTrue="1">
      <formula>AND(OR($A227="COMPOSICAO",$A227="INSUMO",$A227&lt;&gt;""),$A227&lt;&gt;"")</formula>
    </cfRule>
  </conditionalFormatting>
  <conditionalFormatting sqref="G227">
    <cfRule type="expression" dxfId="1869" priority="1897" stopIfTrue="1">
      <formula>AND($A227&lt;&gt;"COMPOSICAO",$A227&lt;&gt;"INSUMO",$A227&lt;&gt;"")</formula>
    </cfRule>
    <cfRule type="expression" dxfId="1868" priority="1898" stopIfTrue="1">
      <formula>AND(OR($A227="COMPOSICAO",$A227="INSUMO",$A227&lt;&gt;""),$A227&lt;&gt;"")</formula>
    </cfRule>
  </conditionalFormatting>
  <conditionalFormatting sqref="F228:G228">
    <cfRule type="expression" dxfId="1867" priority="1895" stopIfTrue="1">
      <formula>AND($A228&lt;&gt;"COMPOSICAO",$A228&lt;&gt;"INSUMO",$A228&lt;&gt;"")</formula>
    </cfRule>
    <cfRule type="expression" dxfId="1866" priority="1896" stopIfTrue="1">
      <formula>AND(OR($A228="COMPOSICAO",$A228="INSUMO",$A228&lt;&gt;""),$A228&lt;&gt;"")</formula>
    </cfRule>
  </conditionalFormatting>
  <conditionalFormatting sqref="G228">
    <cfRule type="expression" dxfId="1865" priority="1893" stopIfTrue="1">
      <formula>AND($A228&lt;&gt;"COMPOSICAO",$A228&lt;&gt;"INSUMO",$A228&lt;&gt;"")</formula>
    </cfRule>
    <cfRule type="expression" dxfId="1864" priority="1894" stopIfTrue="1">
      <formula>AND(OR($A228="COMPOSICAO",$A228="INSUMO",$A228&lt;&gt;""),$A228&lt;&gt;"")</formula>
    </cfRule>
  </conditionalFormatting>
  <conditionalFormatting sqref="F232:G232">
    <cfRule type="expression" dxfId="1863" priority="1891" stopIfTrue="1">
      <formula>AND($A232&lt;&gt;"COMPOSICAO",$A232&lt;&gt;"INSUMO",$A232&lt;&gt;"")</formula>
    </cfRule>
    <cfRule type="expression" dxfId="1862" priority="1892" stopIfTrue="1">
      <formula>AND(OR($A232="COMPOSICAO",$A232="INSUMO",$A232&lt;&gt;""),$A232&lt;&gt;"")</formula>
    </cfRule>
  </conditionalFormatting>
  <conditionalFormatting sqref="G232">
    <cfRule type="expression" dxfId="1861" priority="1889" stopIfTrue="1">
      <formula>AND($A232&lt;&gt;"COMPOSICAO",$A232&lt;&gt;"INSUMO",$A232&lt;&gt;"")</formula>
    </cfRule>
    <cfRule type="expression" dxfId="1860" priority="1890" stopIfTrue="1">
      <formula>AND(OR($A232="COMPOSICAO",$A232="INSUMO",$A232&lt;&gt;""),$A232&lt;&gt;"")</formula>
    </cfRule>
  </conditionalFormatting>
  <conditionalFormatting sqref="F236:G236">
    <cfRule type="expression" dxfId="1859" priority="1887" stopIfTrue="1">
      <formula>AND($A236&lt;&gt;"COMPOSICAO",$A236&lt;&gt;"INSUMO",$A236&lt;&gt;"")</formula>
    </cfRule>
    <cfRule type="expression" dxfId="1858" priority="1888" stopIfTrue="1">
      <formula>AND(OR($A236="COMPOSICAO",$A236="INSUMO",$A236&lt;&gt;""),$A236&lt;&gt;"")</formula>
    </cfRule>
  </conditionalFormatting>
  <conditionalFormatting sqref="G236">
    <cfRule type="expression" dxfId="1857" priority="1885" stopIfTrue="1">
      <formula>AND($A236&lt;&gt;"COMPOSICAO",$A236&lt;&gt;"INSUMO",$A236&lt;&gt;"")</formula>
    </cfRule>
    <cfRule type="expression" dxfId="1856" priority="1886" stopIfTrue="1">
      <formula>AND(OR($A236="COMPOSICAO",$A236="INSUMO",$A236&lt;&gt;""),$A236&lt;&gt;"")</formula>
    </cfRule>
  </conditionalFormatting>
  <conditionalFormatting sqref="F240:G240">
    <cfRule type="expression" dxfId="1855" priority="1883" stopIfTrue="1">
      <formula>AND($A240&lt;&gt;"COMPOSICAO",$A240&lt;&gt;"INSUMO",$A240&lt;&gt;"")</formula>
    </cfRule>
    <cfRule type="expression" dxfId="1854" priority="1884" stopIfTrue="1">
      <formula>AND(OR($A240="COMPOSICAO",$A240="INSUMO",$A240&lt;&gt;""),$A240&lt;&gt;"")</formula>
    </cfRule>
  </conditionalFormatting>
  <conditionalFormatting sqref="G240">
    <cfRule type="expression" dxfId="1853" priority="1881" stopIfTrue="1">
      <formula>AND($A240&lt;&gt;"COMPOSICAO",$A240&lt;&gt;"INSUMO",$A240&lt;&gt;"")</formula>
    </cfRule>
    <cfRule type="expression" dxfId="1852" priority="1882" stopIfTrue="1">
      <formula>AND(OR($A240="COMPOSICAO",$A240="INSUMO",$A240&lt;&gt;""),$A240&lt;&gt;"")</formula>
    </cfRule>
  </conditionalFormatting>
  <conditionalFormatting sqref="F244:G244">
    <cfRule type="expression" dxfId="1851" priority="1879" stopIfTrue="1">
      <formula>AND($A244&lt;&gt;"COMPOSICAO",$A244&lt;&gt;"INSUMO",$A244&lt;&gt;"")</formula>
    </cfRule>
    <cfRule type="expression" dxfId="1850" priority="1880" stopIfTrue="1">
      <formula>AND(OR($A244="COMPOSICAO",$A244="INSUMO",$A244&lt;&gt;""),$A244&lt;&gt;"")</formula>
    </cfRule>
  </conditionalFormatting>
  <conditionalFormatting sqref="G244">
    <cfRule type="expression" dxfId="1849" priority="1877" stopIfTrue="1">
      <formula>AND($A244&lt;&gt;"COMPOSICAO",$A244&lt;&gt;"INSUMO",$A244&lt;&gt;"")</formula>
    </cfRule>
    <cfRule type="expression" dxfId="1848" priority="1878" stopIfTrue="1">
      <formula>AND(OR($A244="COMPOSICAO",$A244="INSUMO",$A244&lt;&gt;""),$A244&lt;&gt;"")</formula>
    </cfRule>
  </conditionalFormatting>
  <conditionalFormatting sqref="F248:G248">
    <cfRule type="expression" dxfId="1847" priority="1875" stopIfTrue="1">
      <formula>AND($A248&lt;&gt;"COMPOSICAO",$A248&lt;&gt;"INSUMO",$A248&lt;&gt;"")</formula>
    </cfRule>
    <cfRule type="expression" dxfId="1846" priority="1876" stopIfTrue="1">
      <formula>AND(OR($A248="COMPOSICAO",$A248="INSUMO",$A248&lt;&gt;""),$A248&lt;&gt;"")</formula>
    </cfRule>
  </conditionalFormatting>
  <conditionalFormatting sqref="G248">
    <cfRule type="expression" dxfId="1845" priority="1873" stopIfTrue="1">
      <formula>AND($A248&lt;&gt;"COMPOSICAO",$A248&lt;&gt;"INSUMO",$A248&lt;&gt;"")</formula>
    </cfRule>
    <cfRule type="expression" dxfId="1844" priority="1874" stopIfTrue="1">
      <formula>AND(OR($A248="COMPOSICAO",$A248="INSUMO",$A248&lt;&gt;""),$A248&lt;&gt;"")</formula>
    </cfRule>
  </conditionalFormatting>
  <conditionalFormatting sqref="F249:G249">
    <cfRule type="expression" dxfId="1843" priority="1871" stopIfTrue="1">
      <formula>AND($A249&lt;&gt;"COMPOSICAO",$A249&lt;&gt;"INSUMO",$A249&lt;&gt;"")</formula>
    </cfRule>
    <cfRule type="expression" dxfId="1842" priority="1872" stopIfTrue="1">
      <formula>AND(OR($A249="COMPOSICAO",$A249="INSUMO",$A249&lt;&gt;""),$A249&lt;&gt;"")</formula>
    </cfRule>
  </conditionalFormatting>
  <conditionalFormatting sqref="G249">
    <cfRule type="expression" dxfId="1841" priority="1869" stopIfTrue="1">
      <formula>AND($A249&lt;&gt;"COMPOSICAO",$A249&lt;&gt;"INSUMO",$A249&lt;&gt;"")</formula>
    </cfRule>
    <cfRule type="expression" dxfId="1840" priority="1870" stopIfTrue="1">
      <formula>AND(OR($A249="COMPOSICAO",$A249="INSUMO",$A249&lt;&gt;""),$A249&lt;&gt;"")</formula>
    </cfRule>
  </conditionalFormatting>
  <conditionalFormatting sqref="F160:F162">
    <cfRule type="expression" dxfId="1839" priority="1867" stopIfTrue="1">
      <formula>AND($A160&lt;&gt;"COMPOSICAO",$A160&lt;&gt;"INSUMO",$A160&lt;&gt;"")</formula>
    </cfRule>
    <cfRule type="expression" dxfId="1838" priority="1868" stopIfTrue="1">
      <formula>AND(OR($A160="COMPOSICAO",$A160="INSUMO",$A160&lt;&gt;""),$A160&lt;&gt;"")</formula>
    </cfRule>
  </conditionalFormatting>
  <conditionalFormatting sqref="F160:F162">
    <cfRule type="expression" dxfId="1837" priority="1865" stopIfTrue="1">
      <formula>AND($A160&lt;&gt;"COMPOSICAO",$A160&lt;&gt;"INSUMO",$A160&lt;&gt;"")</formula>
    </cfRule>
    <cfRule type="expression" dxfId="1836" priority="1866" stopIfTrue="1">
      <formula>AND(OR($A160="COMPOSICAO",$A160="INSUMO",$A160&lt;&gt;""),$A160&lt;&gt;"")</formula>
    </cfRule>
  </conditionalFormatting>
  <conditionalFormatting sqref="F160:F162">
    <cfRule type="expression" dxfId="1835" priority="1863" stopIfTrue="1">
      <formula>AND($A160&lt;&gt;"COMPOSICAO",$A160&lt;&gt;"INSUMO",$A160&lt;&gt;"")</formula>
    </cfRule>
    <cfRule type="expression" dxfId="1834" priority="1864" stopIfTrue="1">
      <formula>AND(OR($A160="COMPOSICAO",$A160="INSUMO",$A160&lt;&gt;""),$A160&lt;&gt;"")</formula>
    </cfRule>
  </conditionalFormatting>
  <conditionalFormatting sqref="F171">
    <cfRule type="expression" dxfId="1833" priority="1861" stopIfTrue="1">
      <formula>AND($A171&lt;&gt;"COMPOSICAO",$A171&lt;&gt;"INSUMO",$A171&lt;&gt;"")</formula>
    </cfRule>
    <cfRule type="expression" dxfId="1832" priority="1862" stopIfTrue="1">
      <formula>AND(OR($A171="COMPOSICAO",$A171="INSUMO",$A171&lt;&gt;""),$A171&lt;&gt;"")</formula>
    </cfRule>
  </conditionalFormatting>
  <conditionalFormatting sqref="F172">
    <cfRule type="expression" dxfId="1831" priority="1859" stopIfTrue="1">
      <formula>AND($A172&lt;&gt;"COMPOSICAO",$A172&lt;&gt;"INSUMO",$A172&lt;&gt;"")</formula>
    </cfRule>
    <cfRule type="expression" dxfId="1830" priority="1860" stopIfTrue="1">
      <formula>AND(OR($A172="COMPOSICAO",$A172="INSUMO",$A172&lt;&gt;""),$A172&lt;&gt;"")</formula>
    </cfRule>
  </conditionalFormatting>
  <conditionalFormatting sqref="F172">
    <cfRule type="expression" dxfId="1829" priority="1857" stopIfTrue="1">
      <formula>AND($A172&lt;&gt;"COMPOSICAO",$A172&lt;&gt;"INSUMO",$A172&lt;&gt;"")</formula>
    </cfRule>
    <cfRule type="expression" dxfId="1828" priority="1858" stopIfTrue="1">
      <formula>AND(OR($A172="COMPOSICAO",$A172="INSUMO",$A172&lt;&gt;""),$A172&lt;&gt;"")</formula>
    </cfRule>
  </conditionalFormatting>
  <conditionalFormatting sqref="F173">
    <cfRule type="expression" dxfId="1827" priority="1855" stopIfTrue="1">
      <formula>AND($A173&lt;&gt;"COMPOSICAO",$A173&lt;&gt;"INSUMO",$A173&lt;&gt;"")</formula>
    </cfRule>
    <cfRule type="expression" dxfId="1826" priority="1856" stopIfTrue="1">
      <formula>AND(OR($A173="COMPOSICAO",$A173="INSUMO",$A173&lt;&gt;""),$A173&lt;&gt;"")</formula>
    </cfRule>
  </conditionalFormatting>
  <conditionalFormatting sqref="F173">
    <cfRule type="expression" dxfId="1825" priority="1853" stopIfTrue="1">
      <formula>AND($A173&lt;&gt;"COMPOSICAO",$A173&lt;&gt;"INSUMO",$A173&lt;&gt;"")</formula>
    </cfRule>
    <cfRule type="expression" dxfId="1824" priority="1854" stopIfTrue="1">
      <formula>AND(OR($A173="COMPOSICAO",$A173="INSUMO",$A173&lt;&gt;""),$A173&lt;&gt;"")</formula>
    </cfRule>
  </conditionalFormatting>
  <conditionalFormatting sqref="F173">
    <cfRule type="expression" dxfId="1823" priority="1851" stopIfTrue="1">
      <formula>AND($A173&lt;&gt;"COMPOSICAO",$A173&lt;&gt;"INSUMO",$A173&lt;&gt;"")</formula>
    </cfRule>
    <cfRule type="expression" dxfId="1822" priority="1852" stopIfTrue="1">
      <formula>AND(OR($A173="COMPOSICAO",$A173="INSUMO",$A173&lt;&gt;""),$A173&lt;&gt;"")</formula>
    </cfRule>
  </conditionalFormatting>
  <conditionalFormatting sqref="F175">
    <cfRule type="expression" dxfId="1821" priority="1849" stopIfTrue="1">
      <formula>AND($A175&lt;&gt;"COMPOSICAO",$A175&lt;&gt;"INSUMO",$A175&lt;&gt;"")</formula>
    </cfRule>
    <cfRule type="expression" dxfId="1820" priority="1850" stopIfTrue="1">
      <formula>AND(OR($A175="COMPOSICAO",$A175="INSUMO",$A175&lt;&gt;""),$A175&lt;&gt;"")</formula>
    </cfRule>
  </conditionalFormatting>
  <conditionalFormatting sqref="F176">
    <cfRule type="expression" dxfId="1819" priority="1847" stopIfTrue="1">
      <formula>AND($A176&lt;&gt;"COMPOSICAO",$A176&lt;&gt;"INSUMO",$A176&lt;&gt;"")</formula>
    </cfRule>
    <cfRule type="expression" dxfId="1818" priority="1848" stopIfTrue="1">
      <formula>AND(OR($A176="COMPOSICAO",$A176="INSUMO",$A176&lt;&gt;""),$A176&lt;&gt;"")</formula>
    </cfRule>
  </conditionalFormatting>
  <conditionalFormatting sqref="F176">
    <cfRule type="expression" dxfId="1817" priority="1845" stopIfTrue="1">
      <formula>AND($A176&lt;&gt;"COMPOSICAO",$A176&lt;&gt;"INSUMO",$A176&lt;&gt;"")</formula>
    </cfRule>
    <cfRule type="expression" dxfId="1816" priority="1846" stopIfTrue="1">
      <formula>AND(OR($A176="COMPOSICAO",$A176="INSUMO",$A176&lt;&gt;""),$A176&lt;&gt;"")</formula>
    </cfRule>
  </conditionalFormatting>
  <conditionalFormatting sqref="F178">
    <cfRule type="expression" dxfId="1815" priority="1843" stopIfTrue="1">
      <formula>AND($A178&lt;&gt;"COMPOSICAO",$A178&lt;&gt;"INSUMO",$A178&lt;&gt;"")</formula>
    </cfRule>
    <cfRule type="expression" dxfId="1814" priority="1844" stopIfTrue="1">
      <formula>AND(OR($A178="COMPOSICAO",$A178="INSUMO",$A178&lt;&gt;""),$A178&lt;&gt;"")</formula>
    </cfRule>
  </conditionalFormatting>
  <conditionalFormatting sqref="F157">
    <cfRule type="expression" dxfId="1813" priority="1841" stopIfTrue="1">
      <formula>AND($A157&lt;&gt;"COMPOSICAO",$A157&lt;&gt;"INSUMO",$A157&lt;&gt;"")</formula>
    </cfRule>
    <cfRule type="expression" dxfId="1812" priority="1842" stopIfTrue="1">
      <formula>AND(OR($A157="COMPOSICAO",$A157="INSUMO",$A157&lt;&gt;""),$A157&lt;&gt;"")</formula>
    </cfRule>
  </conditionalFormatting>
  <conditionalFormatting sqref="F159">
    <cfRule type="expression" dxfId="1811" priority="1839" stopIfTrue="1">
      <formula>AND($A159&lt;&gt;"COMPOSICAO",$A159&lt;&gt;"INSUMO",$A159&lt;&gt;"")</formula>
    </cfRule>
    <cfRule type="expression" dxfId="1810" priority="1840" stopIfTrue="1">
      <formula>AND(OR($A159="COMPOSICAO",$A159="INSUMO",$A159&lt;&gt;""),$A159&lt;&gt;"")</formula>
    </cfRule>
  </conditionalFormatting>
  <conditionalFormatting sqref="F248:F249">
    <cfRule type="expression" dxfId="1809" priority="1837" stopIfTrue="1">
      <formula>AND($A248&lt;&gt;"COMPOSICAO",$A248&lt;&gt;"INSUMO",$A248&lt;&gt;"")</formula>
    </cfRule>
    <cfRule type="expression" dxfId="1808" priority="1838" stopIfTrue="1">
      <formula>AND(OR($A248="COMPOSICAO",$A248="INSUMO",$A248&lt;&gt;""),$A248&lt;&gt;"")</formula>
    </cfRule>
  </conditionalFormatting>
  <conditionalFormatting sqref="F248:F249">
    <cfRule type="expression" dxfId="1807" priority="1835" stopIfTrue="1">
      <formula>AND($A248&lt;&gt;"COMPOSICAO",$A248&lt;&gt;"INSUMO",$A248&lt;&gt;"")</formula>
    </cfRule>
    <cfRule type="expression" dxfId="1806" priority="1836" stopIfTrue="1">
      <formula>AND(OR($A248="COMPOSICAO",$A248="INSUMO",$A248&lt;&gt;""),$A248&lt;&gt;"")</formula>
    </cfRule>
  </conditionalFormatting>
  <conditionalFormatting sqref="F248:F249">
    <cfRule type="expression" dxfId="1805" priority="1833" stopIfTrue="1">
      <formula>AND($A248&lt;&gt;"COMPOSICAO",$A248&lt;&gt;"INSUMO",$A248&lt;&gt;"")</formula>
    </cfRule>
    <cfRule type="expression" dxfId="1804" priority="1834" stopIfTrue="1">
      <formula>AND(OR($A248="COMPOSICAO",$A248="INSUMO",$A248&lt;&gt;""),$A248&lt;&gt;"")</formula>
    </cfRule>
  </conditionalFormatting>
  <conditionalFormatting sqref="F236">
    <cfRule type="expression" dxfId="1803" priority="1831" stopIfTrue="1">
      <formula>AND($A236&lt;&gt;"COMPOSICAO",$A236&lt;&gt;"INSUMO",$A236&lt;&gt;"")</formula>
    </cfRule>
    <cfRule type="expression" dxfId="1802" priority="1832" stopIfTrue="1">
      <formula>AND(OR($A236="COMPOSICAO",$A236="INSUMO",$A236&lt;&gt;""),$A236&lt;&gt;"")</formula>
    </cfRule>
  </conditionalFormatting>
  <conditionalFormatting sqref="F225:F226">
    <cfRule type="expression" dxfId="1801" priority="1829" stopIfTrue="1">
      <formula>AND($A225&lt;&gt;"COMPOSICAO",$A225&lt;&gt;"INSUMO",$A225&lt;&gt;"")</formula>
    </cfRule>
    <cfRule type="expression" dxfId="1800" priority="1830" stopIfTrue="1">
      <formula>AND(OR($A225="COMPOSICAO",$A225="INSUMO",$A225&lt;&gt;""),$A225&lt;&gt;"")</formula>
    </cfRule>
  </conditionalFormatting>
  <conditionalFormatting sqref="F225:F226">
    <cfRule type="expression" dxfId="1799" priority="1827" stopIfTrue="1">
      <formula>AND($A225&lt;&gt;"COMPOSICAO",$A225&lt;&gt;"INSUMO",$A225&lt;&gt;"")</formula>
    </cfRule>
    <cfRule type="expression" dxfId="1798" priority="1828" stopIfTrue="1">
      <formula>AND(OR($A225="COMPOSICAO",$A225="INSUMO",$A225&lt;&gt;""),$A225&lt;&gt;"")</formula>
    </cfRule>
  </conditionalFormatting>
  <conditionalFormatting sqref="F225:F226">
    <cfRule type="expression" dxfId="1797" priority="1825" stopIfTrue="1">
      <formula>AND($A225&lt;&gt;"COMPOSICAO",$A225&lt;&gt;"INSUMO",$A225&lt;&gt;"")</formula>
    </cfRule>
    <cfRule type="expression" dxfId="1796" priority="1826" stopIfTrue="1">
      <formula>AND(OR($A225="COMPOSICAO",$A225="INSUMO",$A225&lt;&gt;""),$A225&lt;&gt;"")</formula>
    </cfRule>
  </conditionalFormatting>
  <conditionalFormatting sqref="F225:F226">
    <cfRule type="expression" dxfId="1795" priority="1823" stopIfTrue="1">
      <formula>AND($A225&lt;&gt;"COMPOSICAO",$A225&lt;&gt;"INSUMO",$A225&lt;&gt;"")</formula>
    </cfRule>
    <cfRule type="expression" dxfId="1794" priority="1824" stopIfTrue="1">
      <formula>AND(OR($A225="COMPOSICAO",$A225="INSUMO",$A225&lt;&gt;""),$A225&lt;&gt;"")</formula>
    </cfRule>
  </conditionalFormatting>
  <conditionalFormatting sqref="F225:F226">
    <cfRule type="expression" dxfId="1793" priority="1821" stopIfTrue="1">
      <formula>AND($A225&lt;&gt;"COMPOSICAO",$A225&lt;&gt;"INSUMO",$A225&lt;&gt;"")</formula>
    </cfRule>
    <cfRule type="expression" dxfId="1792" priority="1822" stopIfTrue="1">
      <formula>AND(OR($A225="COMPOSICAO",$A225="INSUMO",$A225&lt;&gt;""),$A225&lt;&gt;"")</formula>
    </cfRule>
  </conditionalFormatting>
  <conditionalFormatting sqref="F240">
    <cfRule type="expression" dxfId="1791" priority="1819" stopIfTrue="1">
      <formula>AND($A240&lt;&gt;"COMPOSICAO",$A240&lt;&gt;"INSUMO",$A240&lt;&gt;"")</formula>
    </cfRule>
    <cfRule type="expression" dxfId="1790" priority="1820" stopIfTrue="1">
      <formula>AND(OR($A240="COMPOSICAO",$A240="INSUMO",$A240&lt;&gt;""),$A240&lt;&gt;"")</formula>
    </cfRule>
  </conditionalFormatting>
  <conditionalFormatting sqref="F240">
    <cfRule type="expression" dxfId="1789" priority="1817" stopIfTrue="1">
      <formula>AND($A240&lt;&gt;"COMPOSICAO",$A240&lt;&gt;"INSUMO",$A240&lt;&gt;"")</formula>
    </cfRule>
    <cfRule type="expression" dxfId="1788" priority="1818" stopIfTrue="1">
      <formula>AND(OR($A240="COMPOSICAO",$A240="INSUMO",$A240&lt;&gt;""),$A240&lt;&gt;"")</formula>
    </cfRule>
  </conditionalFormatting>
  <conditionalFormatting sqref="F227:F228">
    <cfRule type="expression" dxfId="1787" priority="1815" stopIfTrue="1">
      <formula>AND($A227&lt;&gt;"COMPOSICAO",$A227&lt;&gt;"INSUMO",$A227&lt;&gt;"")</formula>
    </cfRule>
    <cfRule type="expression" dxfId="1786" priority="1816" stopIfTrue="1">
      <formula>AND(OR($A227="COMPOSICAO",$A227="INSUMO",$A227&lt;&gt;""),$A227&lt;&gt;"")</formula>
    </cfRule>
  </conditionalFormatting>
  <conditionalFormatting sqref="F227:F228">
    <cfRule type="expression" dxfId="1785" priority="1813" stopIfTrue="1">
      <formula>AND($A227&lt;&gt;"COMPOSICAO",$A227&lt;&gt;"INSUMO",$A227&lt;&gt;"")</formula>
    </cfRule>
    <cfRule type="expression" dxfId="1784" priority="1814" stopIfTrue="1">
      <formula>AND(OR($A227="COMPOSICAO",$A227="INSUMO",$A227&lt;&gt;""),$A227&lt;&gt;"")</formula>
    </cfRule>
  </conditionalFormatting>
  <conditionalFormatting sqref="F227:F228">
    <cfRule type="expression" dxfId="1783" priority="1811" stopIfTrue="1">
      <formula>AND($A227&lt;&gt;"COMPOSICAO",$A227&lt;&gt;"INSUMO",$A227&lt;&gt;"")</formula>
    </cfRule>
    <cfRule type="expression" dxfId="1782" priority="1812" stopIfTrue="1">
      <formula>AND(OR($A227="COMPOSICAO",$A227="INSUMO",$A227&lt;&gt;""),$A227&lt;&gt;"")</formula>
    </cfRule>
  </conditionalFormatting>
  <conditionalFormatting sqref="F227:F228">
    <cfRule type="expression" dxfId="1781" priority="1809" stopIfTrue="1">
      <formula>AND($A227&lt;&gt;"COMPOSICAO",$A227&lt;&gt;"INSUMO",$A227&lt;&gt;"")</formula>
    </cfRule>
    <cfRule type="expression" dxfId="1780" priority="1810" stopIfTrue="1">
      <formula>AND(OR($A227="COMPOSICAO",$A227="INSUMO",$A227&lt;&gt;""),$A227&lt;&gt;"")</formula>
    </cfRule>
  </conditionalFormatting>
  <conditionalFormatting sqref="F227:F228">
    <cfRule type="expression" dxfId="1779" priority="1807" stopIfTrue="1">
      <formula>AND($A227&lt;&gt;"COMPOSICAO",$A227&lt;&gt;"INSUMO",$A227&lt;&gt;"")</formula>
    </cfRule>
    <cfRule type="expression" dxfId="1778" priority="1808" stopIfTrue="1">
      <formula>AND(OR($A227="COMPOSICAO",$A227="INSUMO",$A227&lt;&gt;""),$A227&lt;&gt;"")</formula>
    </cfRule>
  </conditionalFormatting>
  <conditionalFormatting sqref="F227:F228">
    <cfRule type="expression" dxfId="1777" priority="1805" stopIfTrue="1">
      <formula>AND($A227&lt;&gt;"COMPOSICAO",$A227&lt;&gt;"INSUMO",$A227&lt;&gt;"")</formula>
    </cfRule>
    <cfRule type="expression" dxfId="1776" priority="1806" stopIfTrue="1">
      <formula>AND(OR($A227="COMPOSICAO",$A227="INSUMO",$A227&lt;&gt;""),$A227&lt;&gt;"")</formula>
    </cfRule>
  </conditionalFormatting>
  <conditionalFormatting sqref="F244">
    <cfRule type="expression" dxfId="1775" priority="1803" stopIfTrue="1">
      <formula>AND($A244&lt;&gt;"COMPOSICAO",$A244&lt;&gt;"INSUMO",$A244&lt;&gt;"")</formula>
    </cfRule>
    <cfRule type="expression" dxfId="1774" priority="1804" stopIfTrue="1">
      <formula>AND(OR($A244="COMPOSICAO",$A244="INSUMO",$A244&lt;&gt;""),$A244&lt;&gt;"")</formula>
    </cfRule>
  </conditionalFormatting>
  <conditionalFormatting sqref="F244">
    <cfRule type="expression" dxfId="1773" priority="1801" stopIfTrue="1">
      <formula>AND($A244&lt;&gt;"COMPOSICAO",$A244&lt;&gt;"INSUMO",$A244&lt;&gt;"")</formula>
    </cfRule>
    <cfRule type="expression" dxfId="1772" priority="1802" stopIfTrue="1">
      <formula>AND(OR($A244="COMPOSICAO",$A244="INSUMO",$A244&lt;&gt;""),$A244&lt;&gt;"")</formula>
    </cfRule>
  </conditionalFormatting>
  <conditionalFormatting sqref="F244">
    <cfRule type="expression" dxfId="1771" priority="1799" stopIfTrue="1">
      <formula>AND($A244&lt;&gt;"COMPOSICAO",$A244&lt;&gt;"INSUMO",$A244&lt;&gt;"")</formula>
    </cfRule>
    <cfRule type="expression" dxfId="1770" priority="1800" stopIfTrue="1">
      <formula>AND(OR($A244="COMPOSICAO",$A244="INSUMO",$A244&lt;&gt;""),$A244&lt;&gt;"")</formula>
    </cfRule>
  </conditionalFormatting>
  <conditionalFormatting sqref="F191:F193">
    <cfRule type="expression" dxfId="1769" priority="1797" stopIfTrue="1">
      <formula>AND($A191&lt;&gt;"COMPOSICAO",$A191&lt;&gt;"INSUMO",$A191&lt;&gt;"")</formula>
    </cfRule>
    <cfRule type="expression" dxfId="1768" priority="1798" stopIfTrue="1">
      <formula>AND(OR($A191="COMPOSICAO",$A191="INSUMO",$A191&lt;&gt;""),$A191&lt;&gt;"")</formula>
    </cfRule>
  </conditionalFormatting>
  <conditionalFormatting sqref="F191:F193">
    <cfRule type="expression" dxfId="1767" priority="1795" stopIfTrue="1">
      <formula>AND($A191&lt;&gt;"COMPOSICAO",$A191&lt;&gt;"INSUMO",$A191&lt;&gt;"")</formula>
    </cfRule>
    <cfRule type="expression" dxfId="1766" priority="1796" stopIfTrue="1">
      <formula>AND(OR($A191="COMPOSICAO",$A191="INSUMO",$A191&lt;&gt;""),$A191&lt;&gt;"")</formula>
    </cfRule>
  </conditionalFormatting>
  <conditionalFormatting sqref="F191:F193">
    <cfRule type="expression" dxfId="1765" priority="1793" stopIfTrue="1">
      <formula>AND($A191&lt;&gt;"COMPOSICAO",$A191&lt;&gt;"INSUMO",$A191&lt;&gt;"")</formula>
    </cfRule>
    <cfRule type="expression" dxfId="1764" priority="1794" stopIfTrue="1">
      <formula>AND(OR($A191="COMPOSICAO",$A191="INSUMO",$A191&lt;&gt;""),$A191&lt;&gt;"")</formula>
    </cfRule>
  </conditionalFormatting>
  <conditionalFormatting sqref="F191:F193">
    <cfRule type="expression" dxfId="1763" priority="1791" stopIfTrue="1">
      <formula>AND($A191&lt;&gt;"COMPOSICAO",$A191&lt;&gt;"INSUMO",$A191&lt;&gt;"")</formula>
    </cfRule>
    <cfRule type="expression" dxfId="1762" priority="1792" stopIfTrue="1">
      <formula>AND(OR($A191="COMPOSICAO",$A191="INSUMO",$A191&lt;&gt;""),$A191&lt;&gt;"")</formula>
    </cfRule>
  </conditionalFormatting>
  <conditionalFormatting sqref="F191:F193">
    <cfRule type="expression" dxfId="1761" priority="1789" stopIfTrue="1">
      <formula>AND($A191&lt;&gt;"COMPOSICAO",$A191&lt;&gt;"INSUMO",$A191&lt;&gt;"")</formula>
    </cfRule>
    <cfRule type="expression" dxfId="1760" priority="1790" stopIfTrue="1">
      <formula>AND(OR($A191="COMPOSICAO",$A191="INSUMO",$A191&lt;&gt;""),$A191&lt;&gt;"")</formula>
    </cfRule>
  </conditionalFormatting>
  <conditionalFormatting sqref="F204:F207">
    <cfRule type="expression" dxfId="1759" priority="1787" stopIfTrue="1">
      <formula>AND($A204&lt;&gt;"COMPOSICAO",$A204&lt;&gt;"INSUMO",$A204&lt;&gt;"")</formula>
    </cfRule>
    <cfRule type="expression" dxfId="1758" priority="1788" stopIfTrue="1">
      <formula>AND(OR($A204="COMPOSICAO",$A204="INSUMO",$A204&lt;&gt;""),$A204&lt;&gt;"")</formula>
    </cfRule>
  </conditionalFormatting>
  <conditionalFormatting sqref="F204:F207">
    <cfRule type="expression" dxfId="1757" priority="1785" stopIfTrue="1">
      <formula>AND($A204&lt;&gt;"COMPOSICAO",$A204&lt;&gt;"INSUMO",$A204&lt;&gt;"")</formula>
    </cfRule>
    <cfRule type="expression" dxfId="1756" priority="1786" stopIfTrue="1">
      <formula>AND(OR($A204="COMPOSICAO",$A204="INSUMO",$A204&lt;&gt;""),$A204&lt;&gt;"")</formula>
    </cfRule>
  </conditionalFormatting>
  <conditionalFormatting sqref="F204:F207">
    <cfRule type="expression" dxfId="1755" priority="1783" stopIfTrue="1">
      <formula>AND($A204&lt;&gt;"COMPOSICAO",$A204&lt;&gt;"INSUMO",$A204&lt;&gt;"")</formula>
    </cfRule>
    <cfRule type="expression" dxfId="1754" priority="1784" stopIfTrue="1">
      <formula>AND(OR($A204="COMPOSICAO",$A204="INSUMO",$A204&lt;&gt;""),$A204&lt;&gt;"")</formula>
    </cfRule>
  </conditionalFormatting>
  <conditionalFormatting sqref="F204:F207">
    <cfRule type="expression" dxfId="1753" priority="1781" stopIfTrue="1">
      <formula>AND($A204&lt;&gt;"COMPOSICAO",$A204&lt;&gt;"INSUMO",$A204&lt;&gt;"")</formula>
    </cfRule>
    <cfRule type="expression" dxfId="1752" priority="1782" stopIfTrue="1">
      <formula>AND(OR($A204="COMPOSICAO",$A204="INSUMO",$A204&lt;&gt;""),$A204&lt;&gt;"")</formula>
    </cfRule>
  </conditionalFormatting>
  <conditionalFormatting sqref="F204:F207">
    <cfRule type="expression" dxfId="1751" priority="1779" stopIfTrue="1">
      <formula>AND($A204&lt;&gt;"COMPOSICAO",$A204&lt;&gt;"INSUMO",$A204&lt;&gt;"")</formula>
    </cfRule>
    <cfRule type="expression" dxfId="1750" priority="1780" stopIfTrue="1">
      <formula>AND(OR($A204="COMPOSICAO",$A204="INSUMO",$A204&lt;&gt;""),$A204&lt;&gt;"")</formula>
    </cfRule>
  </conditionalFormatting>
  <conditionalFormatting sqref="F204:F207">
    <cfRule type="expression" dxfId="1749" priority="1777" stopIfTrue="1">
      <formula>AND($A204&lt;&gt;"COMPOSICAO",$A204&lt;&gt;"INSUMO",$A204&lt;&gt;"")</formula>
    </cfRule>
    <cfRule type="expression" dxfId="1748" priority="1778" stopIfTrue="1">
      <formula>AND(OR($A204="COMPOSICAO",$A204="INSUMO",$A204&lt;&gt;""),$A204&lt;&gt;"")</formula>
    </cfRule>
  </conditionalFormatting>
  <conditionalFormatting sqref="F216:F217">
    <cfRule type="expression" dxfId="1747" priority="1775" stopIfTrue="1">
      <formula>AND($A216&lt;&gt;"COMPOSICAO",$A216&lt;&gt;"INSUMO",$A216&lt;&gt;"")</formula>
    </cfRule>
    <cfRule type="expression" dxfId="1746" priority="1776" stopIfTrue="1">
      <formula>AND(OR($A216="COMPOSICAO",$A216="INSUMO",$A216&lt;&gt;""),$A216&lt;&gt;"")</formula>
    </cfRule>
  </conditionalFormatting>
  <conditionalFormatting sqref="F216:F217">
    <cfRule type="expression" dxfId="1745" priority="1773" stopIfTrue="1">
      <formula>AND($A216&lt;&gt;"COMPOSICAO",$A216&lt;&gt;"INSUMO",$A216&lt;&gt;"")</formula>
    </cfRule>
    <cfRule type="expression" dxfId="1744" priority="1774" stopIfTrue="1">
      <formula>AND(OR($A216="COMPOSICAO",$A216="INSUMO",$A216&lt;&gt;""),$A216&lt;&gt;"")</formula>
    </cfRule>
  </conditionalFormatting>
  <conditionalFormatting sqref="F216:F217">
    <cfRule type="expression" dxfId="1743" priority="1771" stopIfTrue="1">
      <formula>AND($A216&lt;&gt;"COMPOSICAO",$A216&lt;&gt;"INSUMO",$A216&lt;&gt;"")</formula>
    </cfRule>
    <cfRule type="expression" dxfId="1742" priority="1772" stopIfTrue="1">
      <formula>AND(OR($A216="COMPOSICAO",$A216="INSUMO",$A216&lt;&gt;""),$A216&lt;&gt;"")</formula>
    </cfRule>
  </conditionalFormatting>
  <conditionalFormatting sqref="F216:F217">
    <cfRule type="expression" dxfId="1741" priority="1769" stopIfTrue="1">
      <formula>AND($A216&lt;&gt;"COMPOSICAO",$A216&lt;&gt;"INSUMO",$A216&lt;&gt;"")</formula>
    </cfRule>
    <cfRule type="expression" dxfId="1740" priority="1770" stopIfTrue="1">
      <formula>AND(OR($A216="COMPOSICAO",$A216="INSUMO",$A216&lt;&gt;""),$A216&lt;&gt;"")</formula>
    </cfRule>
  </conditionalFormatting>
  <conditionalFormatting sqref="F216:F217">
    <cfRule type="expression" dxfId="1739" priority="1767" stopIfTrue="1">
      <formula>AND($A216&lt;&gt;"COMPOSICAO",$A216&lt;&gt;"INSUMO",$A216&lt;&gt;"")</formula>
    </cfRule>
    <cfRule type="expression" dxfId="1738" priority="1768" stopIfTrue="1">
      <formula>AND(OR($A216="COMPOSICAO",$A216="INSUMO",$A216&lt;&gt;""),$A216&lt;&gt;"")</formula>
    </cfRule>
  </conditionalFormatting>
  <conditionalFormatting sqref="F216:F217">
    <cfRule type="expression" dxfId="1737" priority="1765" stopIfTrue="1">
      <formula>AND($A216&lt;&gt;"COMPOSICAO",$A216&lt;&gt;"INSUMO",$A216&lt;&gt;"")</formula>
    </cfRule>
    <cfRule type="expression" dxfId="1736" priority="1766" stopIfTrue="1">
      <formula>AND(OR($A216="COMPOSICAO",$A216="INSUMO",$A216&lt;&gt;""),$A216&lt;&gt;"")</formula>
    </cfRule>
  </conditionalFormatting>
  <conditionalFormatting sqref="F216:F217">
    <cfRule type="expression" dxfId="1735" priority="1763" stopIfTrue="1">
      <formula>AND($A216&lt;&gt;"COMPOSICAO",$A216&lt;&gt;"INSUMO",$A216&lt;&gt;"")</formula>
    </cfRule>
    <cfRule type="expression" dxfId="1734" priority="1764" stopIfTrue="1">
      <formula>AND(OR($A216="COMPOSICAO",$A216="INSUMO",$A216&lt;&gt;""),$A216&lt;&gt;"")</formula>
    </cfRule>
  </conditionalFormatting>
  <conditionalFormatting sqref="F211:F215">
    <cfRule type="expression" dxfId="1733" priority="1761" stopIfTrue="1">
      <formula>AND($A211&lt;&gt;"COMPOSICAO",$A211&lt;&gt;"INSUMO",$A211&lt;&gt;"")</formula>
    </cfRule>
    <cfRule type="expression" dxfId="1732" priority="1762" stopIfTrue="1">
      <formula>AND(OR($A211="COMPOSICAO",$A211="INSUMO",$A211&lt;&gt;""),$A211&lt;&gt;"")</formula>
    </cfRule>
  </conditionalFormatting>
  <conditionalFormatting sqref="A271:G272 A259:G259 A275:E283 A252:G257 A264:E265 A267:G269 A286:E288">
    <cfRule type="expression" dxfId="1731" priority="1759" stopIfTrue="1">
      <formula>AND($A252&lt;&gt;"COMPOSICAO",$A252&lt;&gt;"INSUMO",$A252&lt;&gt;"")</formula>
    </cfRule>
    <cfRule type="expression" dxfId="1730" priority="1760" stopIfTrue="1">
      <formula>AND(OR($A252="COMPOSICAO",$A252="INSUMO",$A252&lt;&gt;""),$A252&lt;&gt;"")</formula>
    </cfRule>
  </conditionalFormatting>
  <conditionalFormatting sqref="E264:G264">
    <cfRule type="expression" dxfId="1729" priority="1757" stopIfTrue="1">
      <formula>AND($A264&lt;&gt;"COMPOSICAO",$A264&lt;&gt;"INSUMO",$A264&lt;&gt;"")</formula>
    </cfRule>
    <cfRule type="expression" dxfId="1728" priority="1758" stopIfTrue="1">
      <formula>AND(OR($A264="COMPOSICAO",$A264="INSUMO",$A264&lt;&gt;""),$A264&lt;&gt;"")</formula>
    </cfRule>
  </conditionalFormatting>
  <conditionalFormatting sqref="F265:G265">
    <cfRule type="expression" dxfId="1727" priority="1755" stopIfTrue="1">
      <formula>AND($A265&lt;&gt;"COMPOSICAO",$A265&lt;&gt;"INSUMO",$A265&lt;&gt;"")</formula>
    </cfRule>
    <cfRule type="expression" dxfId="1726" priority="1756" stopIfTrue="1">
      <formula>AND(OR($A265="COMPOSICAO",$A265="INSUMO",$A265&lt;&gt;""),$A265&lt;&gt;"")</formula>
    </cfRule>
  </conditionalFormatting>
  <conditionalFormatting sqref="E264:G264">
    <cfRule type="expression" dxfId="1725" priority="1753" stopIfTrue="1">
      <formula>AND($A264&lt;&gt;"COMPOSICAO",$A264&lt;&gt;"INSUMO",$A264&lt;&gt;"")</formula>
    </cfRule>
    <cfRule type="expression" dxfId="1724" priority="1754" stopIfTrue="1">
      <formula>AND(OR($A264="COMPOSICAO",$A264="INSUMO",$A264&lt;&gt;""),$A264&lt;&gt;"")</formula>
    </cfRule>
  </conditionalFormatting>
  <conditionalFormatting sqref="A252:E257">
    <cfRule type="expression" dxfId="1723" priority="1751" stopIfTrue="1">
      <formula>AND($A252&lt;&gt;"COMPOSICAO",$A252&lt;&gt;"INSUMO",$A252&lt;&gt;"")</formula>
    </cfRule>
    <cfRule type="expression" dxfId="1722" priority="1752" stopIfTrue="1">
      <formula>AND(OR($A252="COMPOSICAO",$A252="INSUMO",$A252&lt;&gt;""),$A252&lt;&gt;"")</formula>
    </cfRule>
  </conditionalFormatting>
  <conditionalFormatting sqref="F252:G252">
    <cfRule type="expression" dxfId="1721" priority="1749" stopIfTrue="1">
      <formula>AND($A252&lt;&gt;"COMPOSICAO",$A252&lt;&gt;"INSUMO",$A252&lt;&gt;"")</formula>
    </cfRule>
    <cfRule type="expression" dxfId="1720" priority="1750" stopIfTrue="1">
      <formula>AND(OR($A252="COMPOSICAO",$A252="INSUMO",$A252&lt;&gt;""),$A252&lt;&gt;"")</formula>
    </cfRule>
  </conditionalFormatting>
  <conditionalFormatting sqref="A260:E261">
    <cfRule type="expression" dxfId="1719" priority="1747" stopIfTrue="1">
      <formula>AND($A260&lt;&gt;"COMPOSICAO",$A260&lt;&gt;"INSUMO",$A260&lt;&gt;"")</formula>
    </cfRule>
    <cfRule type="expression" dxfId="1718" priority="1748" stopIfTrue="1">
      <formula>AND(OR($A260="COMPOSICAO",$A260="INSUMO",$A260&lt;&gt;""),$A260&lt;&gt;"")</formula>
    </cfRule>
  </conditionalFormatting>
  <conditionalFormatting sqref="F260:G260">
    <cfRule type="expression" dxfId="1717" priority="1745" stopIfTrue="1">
      <formula>AND($A260&lt;&gt;"COMPOSICAO",$A260&lt;&gt;"INSUMO",$A260&lt;&gt;"")</formula>
    </cfRule>
    <cfRule type="expression" dxfId="1716" priority="1746" stopIfTrue="1">
      <formula>AND(OR($A260="COMPOSICAO",$A260="INSUMO",$A260&lt;&gt;""),$A260&lt;&gt;"")</formula>
    </cfRule>
  </conditionalFormatting>
  <conditionalFormatting sqref="A264:E265">
    <cfRule type="expression" dxfId="1715" priority="1743" stopIfTrue="1">
      <formula>AND($A264&lt;&gt;"COMPOSICAO",$A264&lt;&gt;"INSUMO",$A264&lt;&gt;"")</formula>
    </cfRule>
    <cfRule type="expression" dxfId="1714" priority="1744" stopIfTrue="1">
      <formula>AND(OR($A264="COMPOSICAO",$A264="INSUMO",$A264&lt;&gt;""),$A264&lt;&gt;"")</formula>
    </cfRule>
  </conditionalFormatting>
  <conditionalFormatting sqref="F264:G264">
    <cfRule type="expression" dxfId="1713" priority="1741" stopIfTrue="1">
      <formula>AND($A264&lt;&gt;"COMPOSICAO",$A264&lt;&gt;"INSUMO",$A264&lt;&gt;"")</formula>
    </cfRule>
    <cfRule type="expression" dxfId="1712" priority="1742" stopIfTrue="1">
      <formula>AND(OR($A264="COMPOSICAO",$A264="INSUMO",$A264&lt;&gt;""),$A264&lt;&gt;"")</formula>
    </cfRule>
  </conditionalFormatting>
  <conditionalFormatting sqref="A268:E269">
    <cfRule type="expression" dxfId="1711" priority="1739" stopIfTrue="1">
      <formula>AND($A268&lt;&gt;"COMPOSICAO",$A268&lt;&gt;"INSUMO",$A268&lt;&gt;"")</formula>
    </cfRule>
    <cfRule type="expression" dxfId="1710" priority="1740" stopIfTrue="1">
      <formula>AND(OR($A268="COMPOSICAO",$A268="INSUMO",$A268&lt;&gt;""),$A268&lt;&gt;"")</formula>
    </cfRule>
  </conditionalFormatting>
  <conditionalFormatting sqref="F268:G268">
    <cfRule type="expression" dxfId="1709" priority="1737" stopIfTrue="1">
      <formula>AND($A268&lt;&gt;"COMPOSICAO",$A268&lt;&gt;"INSUMO",$A268&lt;&gt;"")</formula>
    </cfRule>
    <cfRule type="expression" dxfId="1708" priority="1738" stopIfTrue="1">
      <formula>AND(OR($A268="COMPOSICAO",$A268="INSUMO",$A268&lt;&gt;""),$A268&lt;&gt;"")</formula>
    </cfRule>
  </conditionalFormatting>
  <conditionalFormatting sqref="A272:E273">
    <cfRule type="expression" dxfId="1707" priority="1735" stopIfTrue="1">
      <formula>AND($A272&lt;&gt;"COMPOSICAO",$A272&lt;&gt;"INSUMO",$A272&lt;&gt;"")</formula>
    </cfRule>
    <cfRule type="expression" dxfId="1706" priority="1736" stopIfTrue="1">
      <formula>AND(OR($A272="COMPOSICAO",$A272="INSUMO",$A272&lt;&gt;""),$A272&lt;&gt;"")</formula>
    </cfRule>
  </conditionalFormatting>
  <conditionalFormatting sqref="F272:G272">
    <cfRule type="expression" dxfId="1705" priority="1733" stopIfTrue="1">
      <formula>AND($A272&lt;&gt;"COMPOSICAO",$A272&lt;&gt;"INSUMO",$A272&lt;&gt;"")</formula>
    </cfRule>
    <cfRule type="expression" dxfId="1704" priority="1734" stopIfTrue="1">
      <formula>AND(OR($A272="COMPOSICAO",$A272="INSUMO",$A272&lt;&gt;""),$A272&lt;&gt;"")</formula>
    </cfRule>
  </conditionalFormatting>
  <conditionalFormatting sqref="A287:E288 F287:G287">
    <cfRule type="expression" dxfId="1703" priority="1731" stopIfTrue="1">
      <formula>AND($A287&lt;&gt;"COMPOSICAO",$A287&lt;&gt;"INSUMO",$A287&lt;&gt;"")</formula>
    </cfRule>
    <cfRule type="expression" dxfId="1702" priority="1732" stopIfTrue="1">
      <formula>AND(OR($A287="COMPOSICAO",$A287="INSUMO",$A287&lt;&gt;""),$A287&lt;&gt;"")</formula>
    </cfRule>
  </conditionalFormatting>
  <conditionalFormatting sqref="A276:E284">
    <cfRule type="expression" dxfId="1701" priority="1729" stopIfTrue="1">
      <formula>AND($A276&lt;&gt;"COMPOSICAO",$A276&lt;&gt;"INSUMO",$A276&lt;&gt;"")</formula>
    </cfRule>
    <cfRule type="expression" dxfId="1700" priority="1730" stopIfTrue="1">
      <formula>AND(OR($A276="COMPOSICAO",$A276="INSUMO",$A276&lt;&gt;""),$A276&lt;&gt;"")</formula>
    </cfRule>
  </conditionalFormatting>
  <conditionalFormatting sqref="F276:G276">
    <cfRule type="expression" dxfId="1699" priority="1727" stopIfTrue="1">
      <formula>AND($A276&lt;&gt;"COMPOSICAO",$A276&lt;&gt;"INSUMO",$A276&lt;&gt;"")</formula>
    </cfRule>
    <cfRule type="expression" dxfId="1698" priority="1728" stopIfTrue="1">
      <formula>AND(OR($A276="COMPOSICAO",$A276="INSUMO",$A276&lt;&gt;""),$A276&lt;&gt;"")</formula>
    </cfRule>
  </conditionalFormatting>
  <conditionalFormatting sqref="A252:G252">
    <cfRule type="expression" dxfId="1697" priority="1725" stopIfTrue="1">
      <formula>AND($A252&lt;&gt;"COMPOSICAO",$A252&lt;&gt;"INSUMO",$A252&lt;&gt;"")</formula>
    </cfRule>
    <cfRule type="expression" dxfId="1696" priority="1726" stopIfTrue="1">
      <formula>AND(OR($A252="COMPOSICAO",$A252="INSUMO",$A252&lt;&gt;""),$A252&lt;&gt;"")</formula>
    </cfRule>
  </conditionalFormatting>
  <conditionalFormatting sqref="E252:G252">
    <cfRule type="expression" dxfId="1695" priority="1723" stopIfTrue="1">
      <formula>AND($A252&lt;&gt;"COMPOSICAO",$A252&lt;&gt;"INSUMO",$A252&lt;&gt;"")</formula>
    </cfRule>
    <cfRule type="expression" dxfId="1694" priority="1724" stopIfTrue="1">
      <formula>AND(OR($A252="COMPOSICAO",$A252="INSUMO",$A252&lt;&gt;""),$A252&lt;&gt;"")</formula>
    </cfRule>
  </conditionalFormatting>
  <conditionalFormatting sqref="E260:G260">
    <cfRule type="expression" dxfId="1693" priority="1721" stopIfTrue="1">
      <formula>AND($A260&lt;&gt;"COMPOSICAO",$A260&lt;&gt;"INSUMO",$A260&lt;&gt;"")</formula>
    </cfRule>
    <cfRule type="expression" dxfId="1692" priority="1722" stopIfTrue="1">
      <formula>AND(OR($A260="COMPOSICAO",$A260="INSUMO",$A260&lt;&gt;""),$A260&lt;&gt;"")</formula>
    </cfRule>
  </conditionalFormatting>
  <conditionalFormatting sqref="E264:G264">
    <cfRule type="expression" dxfId="1691" priority="1719" stopIfTrue="1">
      <formula>AND($A264&lt;&gt;"COMPOSICAO",$A264&lt;&gt;"INSUMO",$A264&lt;&gt;"")</formula>
    </cfRule>
    <cfRule type="expression" dxfId="1690" priority="1720" stopIfTrue="1">
      <formula>AND(OR($A264="COMPOSICAO",$A264="INSUMO",$A264&lt;&gt;""),$A264&lt;&gt;"")</formula>
    </cfRule>
  </conditionalFormatting>
  <conditionalFormatting sqref="E268:G268">
    <cfRule type="expression" dxfId="1689" priority="1717" stopIfTrue="1">
      <formula>AND($A268&lt;&gt;"COMPOSICAO",$A268&lt;&gt;"INSUMO",$A268&lt;&gt;"")</formula>
    </cfRule>
    <cfRule type="expression" dxfId="1688" priority="1718" stopIfTrue="1">
      <formula>AND(OR($A268="COMPOSICAO",$A268="INSUMO",$A268&lt;&gt;""),$A268&lt;&gt;"")</formula>
    </cfRule>
  </conditionalFormatting>
  <conditionalFormatting sqref="E272:G272">
    <cfRule type="expression" dxfId="1687" priority="1715" stopIfTrue="1">
      <formula>AND($A272&lt;&gt;"COMPOSICAO",$A272&lt;&gt;"INSUMO",$A272&lt;&gt;"")</formula>
    </cfRule>
    <cfRule type="expression" dxfId="1686" priority="1716" stopIfTrue="1">
      <formula>AND(OR($A272="COMPOSICAO",$A272="INSUMO",$A272&lt;&gt;""),$A272&lt;&gt;"")</formula>
    </cfRule>
  </conditionalFormatting>
  <conditionalFormatting sqref="E276:G276">
    <cfRule type="expression" dxfId="1685" priority="1713" stopIfTrue="1">
      <formula>AND($A276&lt;&gt;"COMPOSICAO",$A276&lt;&gt;"INSUMO",$A276&lt;&gt;"")</formula>
    </cfRule>
    <cfRule type="expression" dxfId="1684" priority="1714" stopIfTrue="1">
      <formula>AND(OR($A276="COMPOSICAO",$A276="INSUMO",$A276&lt;&gt;""),$A276&lt;&gt;"")</formula>
    </cfRule>
  </conditionalFormatting>
  <conditionalFormatting sqref="E287:G287">
    <cfRule type="expression" dxfId="1683" priority="1711" stopIfTrue="1">
      <formula>AND($A287&lt;&gt;"COMPOSICAO",$A287&lt;&gt;"INSUMO",$A287&lt;&gt;"")</formula>
    </cfRule>
    <cfRule type="expression" dxfId="1682" priority="1712" stopIfTrue="1">
      <formula>AND(OR($A287="COMPOSICAO",$A287="INSUMO",$A287&lt;&gt;""),$A287&lt;&gt;"")</formula>
    </cfRule>
  </conditionalFormatting>
  <conditionalFormatting sqref="A263:G263">
    <cfRule type="expression" dxfId="1681" priority="1709" stopIfTrue="1">
      <formula>AND($A263&lt;&gt;"COMPOSICAO",$A263&lt;&gt;"INSUMO",$A263&lt;&gt;"")</formula>
    </cfRule>
    <cfRule type="expression" dxfId="1680" priority="1710" stopIfTrue="1">
      <formula>AND(OR($A263="COMPOSICAO",$A263="INSUMO",$A263&lt;&gt;""),$A263&lt;&gt;"")</formula>
    </cfRule>
  </conditionalFormatting>
  <conditionalFormatting sqref="F253:G253">
    <cfRule type="expression" dxfId="1679" priority="1707" stopIfTrue="1">
      <formula>AND($A253&lt;&gt;"COMPOSICAO",$A253&lt;&gt;"INSUMO",$A253&lt;&gt;"")</formula>
    </cfRule>
    <cfRule type="expression" dxfId="1678" priority="1708" stopIfTrue="1">
      <formula>AND(OR($A253="COMPOSICAO",$A253="INSUMO",$A253&lt;&gt;""),$A253&lt;&gt;"")</formula>
    </cfRule>
  </conditionalFormatting>
  <conditionalFormatting sqref="F253:G253">
    <cfRule type="expression" dxfId="1677" priority="1705" stopIfTrue="1">
      <formula>AND($A253&lt;&gt;"COMPOSICAO",$A253&lt;&gt;"INSUMO",$A253&lt;&gt;"")</formula>
    </cfRule>
    <cfRule type="expression" dxfId="1676" priority="1706" stopIfTrue="1">
      <formula>AND(OR($A253="COMPOSICAO",$A253="INSUMO",$A253&lt;&gt;""),$A253&lt;&gt;"")</formula>
    </cfRule>
  </conditionalFormatting>
  <conditionalFormatting sqref="G253">
    <cfRule type="expression" dxfId="1675" priority="1703" stopIfTrue="1">
      <formula>AND($A253&lt;&gt;"COMPOSICAO",$A253&lt;&gt;"INSUMO",$A253&lt;&gt;"")</formula>
    </cfRule>
    <cfRule type="expression" dxfId="1674" priority="1704" stopIfTrue="1">
      <formula>AND(OR($A253="COMPOSICAO",$A253="INSUMO",$A253&lt;&gt;""),$A253&lt;&gt;"")</formula>
    </cfRule>
  </conditionalFormatting>
  <conditionalFormatting sqref="F254:G254">
    <cfRule type="expression" dxfId="1673" priority="1701" stopIfTrue="1">
      <formula>AND($A254&lt;&gt;"COMPOSICAO",$A254&lt;&gt;"INSUMO",$A254&lt;&gt;"")</formula>
    </cfRule>
    <cfRule type="expression" dxfId="1672" priority="1702" stopIfTrue="1">
      <formula>AND(OR($A254="COMPOSICAO",$A254="INSUMO",$A254&lt;&gt;""),$A254&lt;&gt;"")</formula>
    </cfRule>
  </conditionalFormatting>
  <conditionalFormatting sqref="F254:G254">
    <cfRule type="expression" dxfId="1671" priority="1699" stopIfTrue="1">
      <formula>AND($A254&lt;&gt;"COMPOSICAO",$A254&lt;&gt;"INSUMO",$A254&lt;&gt;"")</formula>
    </cfRule>
    <cfRule type="expression" dxfId="1670" priority="1700" stopIfTrue="1">
      <formula>AND(OR($A254="COMPOSICAO",$A254="INSUMO",$A254&lt;&gt;""),$A254&lt;&gt;"")</formula>
    </cfRule>
  </conditionalFormatting>
  <conditionalFormatting sqref="G254">
    <cfRule type="expression" dxfId="1669" priority="1697" stopIfTrue="1">
      <formula>AND($A254&lt;&gt;"COMPOSICAO",$A254&lt;&gt;"INSUMO",$A254&lt;&gt;"")</formula>
    </cfRule>
    <cfRule type="expression" dxfId="1668" priority="1698" stopIfTrue="1">
      <formula>AND(OR($A254="COMPOSICAO",$A254="INSUMO",$A254&lt;&gt;""),$A254&lt;&gt;"")</formula>
    </cfRule>
  </conditionalFormatting>
  <conditionalFormatting sqref="F255:G255">
    <cfRule type="expression" dxfId="1667" priority="1695" stopIfTrue="1">
      <formula>AND($A255&lt;&gt;"COMPOSICAO",$A255&lt;&gt;"INSUMO",$A255&lt;&gt;"")</formula>
    </cfRule>
    <cfRule type="expression" dxfId="1666" priority="1696" stopIfTrue="1">
      <formula>AND(OR($A255="COMPOSICAO",$A255="INSUMO",$A255&lt;&gt;""),$A255&lt;&gt;"")</formula>
    </cfRule>
  </conditionalFormatting>
  <conditionalFormatting sqref="F255:G255">
    <cfRule type="expression" dxfId="1665" priority="1693" stopIfTrue="1">
      <formula>AND($A255&lt;&gt;"COMPOSICAO",$A255&lt;&gt;"INSUMO",$A255&lt;&gt;"")</formula>
    </cfRule>
    <cfRule type="expression" dxfId="1664" priority="1694" stopIfTrue="1">
      <formula>AND(OR($A255="COMPOSICAO",$A255="INSUMO",$A255&lt;&gt;""),$A255&lt;&gt;"")</formula>
    </cfRule>
  </conditionalFormatting>
  <conditionalFormatting sqref="G255">
    <cfRule type="expression" dxfId="1663" priority="1691" stopIfTrue="1">
      <formula>AND($A255&lt;&gt;"COMPOSICAO",$A255&lt;&gt;"INSUMO",$A255&lt;&gt;"")</formula>
    </cfRule>
    <cfRule type="expression" dxfId="1662" priority="1692" stopIfTrue="1">
      <formula>AND(OR($A255="COMPOSICAO",$A255="INSUMO",$A255&lt;&gt;""),$A255&lt;&gt;"")</formula>
    </cfRule>
  </conditionalFormatting>
  <conditionalFormatting sqref="F256:G256">
    <cfRule type="expression" dxfId="1661" priority="1689" stopIfTrue="1">
      <formula>AND($A256&lt;&gt;"COMPOSICAO",$A256&lt;&gt;"INSUMO",$A256&lt;&gt;"")</formula>
    </cfRule>
    <cfRule type="expression" dxfId="1660" priority="1690" stopIfTrue="1">
      <formula>AND(OR($A256="COMPOSICAO",$A256="INSUMO",$A256&lt;&gt;""),$A256&lt;&gt;"")</formula>
    </cfRule>
  </conditionalFormatting>
  <conditionalFormatting sqref="F256:G256">
    <cfRule type="expression" dxfId="1659" priority="1687" stopIfTrue="1">
      <formula>AND($A256&lt;&gt;"COMPOSICAO",$A256&lt;&gt;"INSUMO",$A256&lt;&gt;"")</formula>
    </cfRule>
    <cfRule type="expression" dxfId="1658" priority="1688" stopIfTrue="1">
      <formula>AND(OR($A256="COMPOSICAO",$A256="INSUMO",$A256&lt;&gt;""),$A256&lt;&gt;"")</formula>
    </cfRule>
  </conditionalFormatting>
  <conditionalFormatting sqref="G256">
    <cfRule type="expression" dxfId="1657" priority="1685" stopIfTrue="1">
      <formula>AND($A256&lt;&gt;"COMPOSICAO",$A256&lt;&gt;"INSUMO",$A256&lt;&gt;"")</formula>
    </cfRule>
    <cfRule type="expression" dxfId="1656" priority="1686" stopIfTrue="1">
      <formula>AND(OR($A256="COMPOSICAO",$A256="INSUMO",$A256&lt;&gt;""),$A256&lt;&gt;"")</formula>
    </cfRule>
  </conditionalFormatting>
  <conditionalFormatting sqref="F257:G257">
    <cfRule type="expression" dxfId="1655" priority="1683" stopIfTrue="1">
      <formula>AND($A257&lt;&gt;"COMPOSICAO",$A257&lt;&gt;"INSUMO",$A257&lt;&gt;"")</formula>
    </cfRule>
    <cfRule type="expression" dxfId="1654" priority="1684" stopIfTrue="1">
      <formula>AND(OR($A257="COMPOSICAO",$A257="INSUMO",$A257&lt;&gt;""),$A257&lt;&gt;"")</formula>
    </cfRule>
  </conditionalFormatting>
  <conditionalFormatting sqref="F257:G257">
    <cfRule type="expression" dxfId="1653" priority="1681" stopIfTrue="1">
      <formula>AND($A257&lt;&gt;"COMPOSICAO",$A257&lt;&gt;"INSUMO",$A257&lt;&gt;"")</formula>
    </cfRule>
    <cfRule type="expression" dxfId="1652" priority="1682" stopIfTrue="1">
      <formula>AND(OR($A257="COMPOSICAO",$A257="INSUMO",$A257&lt;&gt;""),$A257&lt;&gt;"")</formula>
    </cfRule>
  </conditionalFormatting>
  <conditionalFormatting sqref="G257">
    <cfRule type="expression" dxfId="1651" priority="1679" stopIfTrue="1">
      <formula>AND($A257&lt;&gt;"COMPOSICAO",$A257&lt;&gt;"INSUMO",$A257&lt;&gt;"")</formula>
    </cfRule>
    <cfRule type="expression" dxfId="1650" priority="1680" stopIfTrue="1">
      <formula>AND(OR($A257="COMPOSICAO",$A257="INSUMO",$A257&lt;&gt;""),$A257&lt;&gt;"")</formula>
    </cfRule>
  </conditionalFormatting>
  <conditionalFormatting sqref="F261:G261">
    <cfRule type="expression" dxfId="1649" priority="1677" stopIfTrue="1">
      <formula>AND($A261&lt;&gt;"COMPOSICAO",$A261&lt;&gt;"INSUMO",$A261&lt;&gt;"")</formula>
    </cfRule>
    <cfRule type="expression" dxfId="1648" priority="1678" stopIfTrue="1">
      <formula>AND(OR($A261="COMPOSICAO",$A261="INSUMO",$A261&lt;&gt;""),$A261&lt;&gt;"")</formula>
    </cfRule>
  </conditionalFormatting>
  <conditionalFormatting sqref="F261:G261">
    <cfRule type="expression" dxfId="1647" priority="1675" stopIfTrue="1">
      <formula>AND($A261&lt;&gt;"COMPOSICAO",$A261&lt;&gt;"INSUMO",$A261&lt;&gt;"")</formula>
    </cfRule>
    <cfRule type="expression" dxfId="1646" priority="1676" stopIfTrue="1">
      <formula>AND(OR($A261="COMPOSICAO",$A261="INSUMO",$A261&lt;&gt;""),$A261&lt;&gt;"")</formula>
    </cfRule>
  </conditionalFormatting>
  <conditionalFormatting sqref="G261">
    <cfRule type="expression" dxfId="1645" priority="1673" stopIfTrue="1">
      <formula>AND($A261&lt;&gt;"COMPOSICAO",$A261&lt;&gt;"INSUMO",$A261&lt;&gt;"")</formula>
    </cfRule>
    <cfRule type="expression" dxfId="1644" priority="1674" stopIfTrue="1">
      <formula>AND(OR($A261="COMPOSICAO",$A261="INSUMO",$A261&lt;&gt;""),$A261&lt;&gt;"")</formula>
    </cfRule>
  </conditionalFormatting>
  <conditionalFormatting sqref="F265:G265">
    <cfRule type="expression" dxfId="1643" priority="1671" stopIfTrue="1">
      <formula>AND($A265&lt;&gt;"COMPOSICAO",$A265&lt;&gt;"INSUMO",$A265&lt;&gt;"")</formula>
    </cfRule>
    <cfRule type="expression" dxfId="1642" priority="1672" stopIfTrue="1">
      <formula>AND(OR($A265="COMPOSICAO",$A265="INSUMO",$A265&lt;&gt;""),$A265&lt;&gt;"")</formula>
    </cfRule>
  </conditionalFormatting>
  <conditionalFormatting sqref="F265:G265">
    <cfRule type="expression" dxfId="1641" priority="1669" stopIfTrue="1">
      <formula>AND($A265&lt;&gt;"COMPOSICAO",$A265&lt;&gt;"INSUMO",$A265&lt;&gt;"")</formula>
    </cfRule>
    <cfRule type="expression" dxfId="1640" priority="1670" stopIfTrue="1">
      <formula>AND(OR($A265="COMPOSICAO",$A265="INSUMO",$A265&lt;&gt;""),$A265&lt;&gt;"")</formula>
    </cfRule>
  </conditionalFormatting>
  <conditionalFormatting sqref="G265">
    <cfRule type="expression" dxfId="1639" priority="1667" stopIfTrue="1">
      <formula>AND($A265&lt;&gt;"COMPOSICAO",$A265&lt;&gt;"INSUMO",$A265&lt;&gt;"")</formula>
    </cfRule>
    <cfRule type="expression" dxfId="1638" priority="1668" stopIfTrue="1">
      <formula>AND(OR($A265="COMPOSICAO",$A265="INSUMO",$A265&lt;&gt;""),$A265&lt;&gt;"")</formula>
    </cfRule>
  </conditionalFormatting>
  <conditionalFormatting sqref="F269:G269">
    <cfRule type="expression" dxfId="1637" priority="1665" stopIfTrue="1">
      <formula>AND($A269&lt;&gt;"COMPOSICAO",$A269&lt;&gt;"INSUMO",$A269&lt;&gt;"")</formula>
    </cfRule>
    <cfRule type="expression" dxfId="1636" priority="1666" stopIfTrue="1">
      <formula>AND(OR($A269="COMPOSICAO",$A269="INSUMO",$A269&lt;&gt;""),$A269&lt;&gt;"")</formula>
    </cfRule>
  </conditionalFormatting>
  <conditionalFormatting sqref="F269:G269">
    <cfRule type="expression" dxfId="1635" priority="1663" stopIfTrue="1">
      <formula>AND($A269&lt;&gt;"COMPOSICAO",$A269&lt;&gt;"INSUMO",$A269&lt;&gt;"")</formula>
    </cfRule>
    <cfRule type="expression" dxfId="1634" priority="1664" stopIfTrue="1">
      <formula>AND(OR($A269="COMPOSICAO",$A269="INSUMO",$A269&lt;&gt;""),$A269&lt;&gt;"")</formula>
    </cfRule>
  </conditionalFormatting>
  <conditionalFormatting sqref="G269">
    <cfRule type="expression" dxfId="1633" priority="1661" stopIfTrue="1">
      <formula>AND($A269&lt;&gt;"COMPOSICAO",$A269&lt;&gt;"INSUMO",$A269&lt;&gt;"")</formula>
    </cfRule>
    <cfRule type="expression" dxfId="1632" priority="1662" stopIfTrue="1">
      <formula>AND(OR($A269="COMPOSICAO",$A269="INSUMO",$A269&lt;&gt;""),$A269&lt;&gt;"")</formula>
    </cfRule>
  </conditionalFormatting>
  <conditionalFormatting sqref="F273:G273">
    <cfRule type="expression" dxfId="1631" priority="1659" stopIfTrue="1">
      <formula>AND($A273&lt;&gt;"COMPOSICAO",$A273&lt;&gt;"INSUMO",$A273&lt;&gt;"")</formula>
    </cfRule>
    <cfRule type="expression" dxfId="1630" priority="1660" stopIfTrue="1">
      <formula>AND(OR($A273="COMPOSICAO",$A273="INSUMO",$A273&lt;&gt;""),$A273&lt;&gt;"")</formula>
    </cfRule>
  </conditionalFormatting>
  <conditionalFormatting sqref="F273:G273">
    <cfRule type="expression" dxfId="1629" priority="1657" stopIfTrue="1">
      <formula>AND($A273&lt;&gt;"COMPOSICAO",$A273&lt;&gt;"INSUMO",$A273&lt;&gt;"")</formula>
    </cfRule>
    <cfRule type="expression" dxfId="1628" priority="1658" stopIfTrue="1">
      <formula>AND(OR($A273="COMPOSICAO",$A273="INSUMO",$A273&lt;&gt;""),$A273&lt;&gt;"")</formula>
    </cfRule>
  </conditionalFormatting>
  <conditionalFormatting sqref="G273">
    <cfRule type="expression" dxfId="1627" priority="1655" stopIfTrue="1">
      <formula>AND($A273&lt;&gt;"COMPOSICAO",$A273&lt;&gt;"INSUMO",$A273&lt;&gt;"")</formula>
    </cfRule>
    <cfRule type="expression" dxfId="1626" priority="1656" stopIfTrue="1">
      <formula>AND(OR($A273="COMPOSICAO",$A273="INSUMO",$A273&lt;&gt;""),$A273&lt;&gt;"")</formula>
    </cfRule>
  </conditionalFormatting>
  <conditionalFormatting sqref="F277:G277">
    <cfRule type="expression" dxfId="1625" priority="1653" stopIfTrue="1">
      <formula>AND($A277&lt;&gt;"COMPOSICAO",$A277&lt;&gt;"INSUMO",$A277&lt;&gt;"")</formula>
    </cfRule>
    <cfRule type="expression" dxfId="1624" priority="1654" stopIfTrue="1">
      <formula>AND(OR($A277="COMPOSICAO",$A277="INSUMO",$A277&lt;&gt;""),$A277&lt;&gt;"")</formula>
    </cfRule>
  </conditionalFormatting>
  <conditionalFormatting sqref="F277:G277">
    <cfRule type="expression" dxfId="1623" priority="1651" stopIfTrue="1">
      <formula>AND($A277&lt;&gt;"COMPOSICAO",$A277&lt;&gt;"INSUMO",$A277&lt;&gt;"")</formula>
    </cfRule>
    <cfRule type="expression" dxfId="1622" priority="1652" stopIfTrue="1">
      <formula>AND(OR($A277="COMPOSICAO",$A277="INSUMO",$A277&lt;&gt;""),$A277&lt;&gt;"")</formula>
    </cfRule>
  </conditionalFormatting>
  <conditionalFormatting sqref="G277">
    <cfRule type="expression" dxfId="1621" priority="1649" stopIfTrue="1">
      <formula>AND($A277&lt;&gt;"COMPOSICAO",$A277&lt;&gt;"INSUMO",$A277&lt;&gt;"")</formula>
    </cfRule>
    <cfRule type="expression" dxfId="1620" priority="1650" stopIfTrue="1">
      <formula>AND(OR($A277="COMPOSICAO",$A277="INSUMO",$A277&lt;&gt;""),$A277&lt;&gt;"")</formula>
    </cfRule>
  </conditionalFormatting>
  <conditionalFormatting sqref="F278:G278">
    <cfRule type="expression" dxfId="1619" priority="1647" stopIfTrue="1">
      <formula>AND($A278&lt;&gt;"COMPOSICAO",$A278&lt;&gt;"INSUMO",$A278&lt;&gt;"")</formula>
    </cfRule>
    <cfRule type="expression" dxfId="1618" priority="1648" stopIfTrue="1">
      <formula>AND(OR($A278="COMPOSICAO",$A278="INSUMO",$A278&lt;&gt;""),$A278&lt;&gt;"")</formula>
    </cfRule>
  </conditionalFormatting>
  <conditionalFormatting sqref="F278:G278">
    <cfRule type="expression" dxfId="1617" priority="1645" stopIfTrue="1">
      <formula>AND($A278&lt;&gt;"COMPOSICAO",$A278&lt;&gt;"INSUMO",$A278&lt;&gt;"")</formula>
    </cfRule>
    <cfRule type="expression" dxfId="1616" priority="1646" stopIfTrue="1">
      <formula>AND(OR($A278="COMPOSICAO",$A278="INSUMO",$A278&lt;&gt;""),$A278&lt;&gt;"")</formula>
    </cfRule>
  </conditionalFormatting>
  <conditionalFormatting sqref="G278">
    <cfRule type="expression" dxfId="1615" priority="1643" stopIfTrue="1">
      <formula>AND($A278&lt;&gt;"COMPOSICAO",$A278&lt;&gt;"INSUMO",$A278&lt;&gt;"")</formula>
    </cfRule>
    <cfRule type="expression" dxfId="1614" priority="1644" stopIfTrue="1">
      <formula>AND(OR($A278="COMPOSICAO",$A278="INSUMO",$A278&lt;&gt;""),$A278&lt;&gt;"")</formula>
    </cfRule>
  </conditionalFormatting>
  <conditionalFormatting sqref="F279:G279">
    <cfRule type="expression" dxfId="1613" priority="1641" stopIfTrue="1">
      <formula>AND($A279&lt;&gt;"COMPOSICAO",$A279&lt;&gt;"INSUMO",$A279&lt;&gt;"")</formula>
    </cfRule>
    <cfRule type="expression" dxfId="1612" priority="1642" stopIfTrue="1">
      <formula>AND(OR($A279="COMPOSICAO",$A279="INSUMO",$A279&lt;&gt;""),$A279&lt;&gt;"")</formula>
    </cfRule>
  </conditionalFormatting>
  <conditionalFormatting sqref="F279:G279">
    <cfRule type="expression" dxfId="1611" priority="1639" stopIfTrue="1">
      <formula>AND($A279&lt;&gt;"COMPOSICAO",$A279&lt;&gt;"INSUMO",$A279&lt;&gt;"")</formula>
    </cfRule>
    <cfRule type="expression" dxfId="1610" priority="1640" stopIfTrue="1">
      <formula>AND(OR($A279="COMPOSICAO",$A279="INSUMO",$A279&lt;&gt;""),$A279&lt;&gt;"")</formula>
    </cfRule>
  </conditionalFormatting>
  <conditionalFormatting sqref="G279">
    <cfRule type="expression" dxfId="1609" priority="1637" stopIfTrue="1">
      <formula>AND($A279&lt;&gt;"COMPOSICAO",$A279&lt;&gt;"INSUMO",$A279&lt;&gt;"")</formula>
    </cfRule>
    <cfRule type="expression" dxfId="1608" priority="1638" stopIfTrue="1">
      <formula>AND(OR($A279="COMPOSICAO",$A279="INSUMO",$A279&lt;&gt;""),$A279&lt;&gt;"")</formula>
    </cfRule>
  </conditionalFormatting>
  <conditionalFormatting sqref="F280:G280">
    <cfRule type="expression" dxfId="1607" priority="1635" stopIfTrue="1">
      <formula>AND($A280&lt;&gt;"COMPOSICAO",$A280&lt;&gt;"INSUMO",$A280&lt;&gt;"")</formula>
    </cfRule>
    <cfRule type="expression" dxfId="1606" priority="1636" stopIfTrue="1">
      <formula>AND(OR($A280="COMPOSICAO",$A280="INSUMO",$A280&lt;&gt;""),$A280&lt;&gt;"")</formula>
    </cfRule>
  </conditionalFormatting>
  <conditionalFormatting sqref="F280:G280">
    <cfRule type="expression" dxfId="1605" priority="1633" stopIfTrue="1">
      <formula>AND($A280&lt;&gt;"COMPOSICAO",$A280&lt;&gt;"INSUMO",$A280&lt;&gt;"")</formula>
    </cfRule>
    <cfRule type="expression" dxfId="1604" priority="1634" stopIfTrue="1">
      <formula>AND(OR($A280="COMPOSICAO",$A280="INSUMO",$A280&lt;&gt;""),$A280&lt;&gt;"")</formula>
    </cfRule>
  </conditionalFormatting>
  <conditionalFormatting sqref="G280">
    <cfRule type="expression" dxfId="1603" priority="1631" stopIfTrue="1">
      <formula>AND($A280&lt;&gt;"COMPOSICAO",$A280&lt;&gt;"INSUMO",$A280&lt;&gt;"")</formula>
    </cfRule>
    <cfRule type="expression" dxfId="1602" priority="1632" stopIfTrue="1">
      <formula>AND(OR($A280="COMPOSICAO",$A280="INSUMO",$A280&lt;&gt;""),$A280&lt;&gt;"")</formula>
    </cfRule>
  </conditionalFormatting>
  <conditionalFormatting sqref="F281:G281">
    <cfRule type="expression" dxfId="1601" priority="1629" stopIfTrue="1">
      <formula>AND($A281&lt;&gt;"COMPOSICAO",$A281&lt;&gt;"INSUMO",$A281&lt;&gt;"")</formula>
    </cfRule>
    <cfRule type="expression" dxfId="1600" priority="1630" stopIfTrue="1">
      <formula>AND(OR($A281="COMPOSICAO",$A281="INSUMO",$A281&lt;&gt;""),$A281&lt;&gt;"")</formula>
    </cfRule>
  </conditionalFormatting>
  <conditionalFormatting sqref="F281:G281">
    <cfRule type="expression" dxfId="1599" priority="1627" stopIfTrue="1">
      <formula>AND($A281&lt;&gt;"COMPOSICAO",$A281&lt;&gt;"INSUMO",$A281&lt;&gt;"")</formula>
    </cfRule>
    <cfRule type="expression" dxfId="1598" priority="1628" stopIfTrue="1">
      <formula>AND(OR($A281="COMPOSICAO",$A281="INSUMO",$A281&lt;&gt;""),$A281&lt;&gt;"")</formula>
    </cfRule>
  </conditionalFormatting>
  <conditionalFormatting sqref="G281">
    <cfRule type="expression" dxfId="1597" priority="1625" stopIfTrue="1">
      <formula>AND($A281&lt;&gt;"COMPOSICAO",$A281&lt;&gt;"INSUMO",$A281&lt;&gt;"")</formula>
    </cfRule>
    <cfRule type="expression" dxfId="1596" priority="1626" stopIfTrue="1">
      <formula>AND(OR($A281="COMPOSICAO",$A281="INSUMO",$A281&lt;&gt;""),$A281&lt;&gt;"")</formula>
    </cfRule>
  </conditionalFormatting>
  <conditionalFormatting sqref="F282:G282">
    <cfRule type="expression" dxfId="1595" priority="1623" stopIfTrue="1">
      <formula>AND($A282&lt;&gt;"COMPOSICAO",$A282&lt;&gt;"INSUMO",$A282&lt;&gt;"")</formula>
    </cfRule>
    <cfRule type="expression" dxfId="1594" priority="1624" stopIfTrue="1">
      <formula>AND(OR($A282="COMPOSICAO",$A282="INSUMO",$A282&lt;&gt;""),$A282&lt;&gt;"")</formula>
    </cfRule>
  </conditionalFormatting>
  <conditionalFormatting sqref="F282:G282">
    <cfRule type="expression" dxfId="1593" priority="1621" stopIfTrue="1">
      <formula>AND($A282&lt;&gt;"COMPOSICAO",$A282&lt;&gt;"INSUMO",$A282&lt;&gt;"")</formula>
    </cfRule>
    <cfRule type="expression" dxfId="1592" priority="1622" stopIfTrue="1">
      <formula>AND(OR($A282="COMPOSICAO",$A282="INSUMO",$A282&lt;&gt;""),$A282&lt;&gt;"")</formula>
    </cfRule>
  </conditionalFormatting>
  <conditionalFormatting sqref="G282">
    <cfRule type="expression" dxfId="1591" priority="1619" stopIfTrue="1">
      <formula>AND($A282&lt;&gt;"COMPOSICAO",$A282&lt;&gt;"INSUMO",$A282&lt;&gt;"")</formula>
    </cfRule>
    <cfRule type="expression" dxfId="1590" priority="1620" stopIfTrue="1">
      <formula>AND(OR($A282="COMPOSICAO",$A282="INSUMO",$A282&lt;&gt;""),$A282&lt;&gt;"")</formula>
    </cfRule>
  </conditionalFormatting>
  <conditionalFormatting sqref="F283:G283">
    <cfRule type="expression" dxfId="1589" priority="1617" stopIfTrue="1">
      <formula>AND($A283&lt;&gt;"COMPOSICAO",$A283&lt;&gt;"INSUMO",$A283&lt;&gt;"")</formula>
    </cfRule>
    <cfRule type="expression" dxfId="1588" priority="1618" stopIfTrue="1">
      <formula>AND(OR($A283="COMPOSICAO",$A283="INSUMO",$A283&lt;&gt;""),$A283&lt;&gt;"")</formula>
    </cfRule>
  </conditionalFormatting>
  <conditionalFormatting sqref="F283:G283">
    <cfRule type="expression" dxfId="1587" priority="1615" stopIfTrue="1">
      <formula>AND($A283&lt;&gt;"COMPOSICAO",$A283&lt;&gt;"INSUMO",$A283&lt;&gt;"")</formula>
    </cfRule>
    <cfRule type="expression" dxfId="1586" priority="1616" stopIfTrue="1">
      <formula>AND(OR($A283="COMPOSICAO",$A283="INSUMO",$A283&lt;&gt;""),$A283&lt;&gt;"")</formula>
    </cfRule>
  </conditionalFormatting>
  <conditionalFormatting sqref="G283">
    <cfRule type="expression" dxfId="1585" priority="1613" stopIfTrue="1">
      <formula>AND($A283&lt;&gt;"COMPOSICAO",$A283&lt;&gt;"INSUMO",$A283&lt;&gt;"")</formula>
    </cfRule>
    <cfRule type="expression" dxfId="1584" priority="1614" stopIfTrue="1">
      <formula>AND(OR($A283="COMPOSICAO",$A283="INSUMO",$A283&lt;&gt;""),$A283&lt;&gt;"")</formula>
    </cfRule>
  </conditionalFormatting>
  <conditionalFormatting sqref="F284:G284">
    <cfRule type="expression" dxfId="1583" priority="1611" stopIfTrue="1">
      <formula>AND($A284&lt;&gt;"COMPOSICAO",$A284&lt;&gt;"INSUMO",$A284&lt;&gt;"")</formula>
    </cfRule>
    <cfRule type="expression" dxfId="1582" priority="1612" stopIfTrue="1">
      <formula>AND(OR($A284="COMPOSICAO",$A284="INSUMO",$A284&lt;&gt;""),$A284&lt;&gt;"")</formula>
    </cfRule>
  </conditionalFormatting>
  <conditionalFormatting sqref="F284:G284">
    <cfRule type="expression" dxfId="1581" priority="1609" stopIfTrue="1">
      <formula>AND($A284&lt;&gt;"COMPOSICAO",$A284&lt;&gt;"INSUMO",$A284&lt;&gt;"")</formula>
    </cfRule>
    <cfRule type="expression" dxfId="1580" priority="1610" stopIfTrue="1">
      <formula>AND(OR($A284="COMPOSICAO",$A284="INSUMO",$A284&lt;&gt;""),$A284&lt;&gt;"")</formula>
    </cfRule>
  </conditionalFormatting>
  <conditionalFormatting sqref="G284">
    <cfRule type="expression" dxfId="1579" priority="1607" stopIfTrue="1">
      <formula>AND($A284&lt;&gt;"COMPOSICAO",$A284&lt;&gt;"INSUMO",$A284&lt;&gt;"")</formula>
    </cfRule>
    <cfRule type="expression" dxfId="1578" priority="1608" stopIfTrue="1">
      <formula>AND(OR($A284="COMPOSICAO",$A284="INSUMO",$A284&lt;&gt;""),$A284&lt;&gt;"")</formula>
    </cfRule>
  </conditionalFormatting>
  <conditionalFormatting sqref="F288:G288">
    <cfRule type="expression" dxfId="1577" priority="1605" stopIfTrue="1">
      <formula>AND($A288&lt;&gt;"COMPOSICAO",$A288&lt;&gt;"INSUMO",$A288&lt;&gt;"")</formula>
    </cfRule>
    <cfRule type="expression" dxfId="1576" priority="1606" stopIfTrue="1">
      <formula>AND(OR($A288="COMPOSICAO",$A288="INSUMO",$A288&lt;&gt;""),$A288&lt;&gt;"")</formula>
    </cfRule>
  </conditionalFormatting>
  <conditionalFormatting sqref="F288:G288">
    <cfRule type="expression" dxfId="1575" priority="1603" stopIfTrue="1">
      <formula>AND($A288&lt;&gt;"COMPOSICAO",$A288&lt;&gt;"INSUMO",$A288&lt;&gt;"")</formula>
    </cfRule>
    <cfRule type="expression" dxfId="1574" priority="1604" stopIfTrue="1">
      <formula>AND(OR($A288="COMPOSICAO",$A288="INSUMO",$A288&lt;&gt;""),$A288&lt;&gt;"")</formula>
    </cfRule>
  </conditionalFormatting>
  <conditionalFormatting sqref="G288">
    <cfRule type="expression" dxfId="1573" priority="1601" stopIfTrue="1">
      <formula>AND($A288&lt;&gt;"COMPOSICAO",$A288&lt;&gt;"INSUMO",$A288&lt;&gt;"")</formula>
    </cfRule>
    <cfRule type="expression" dxfId="1572" priority="1602" stopIfTrue="1">
      <formula>AND(OR($A288="COMPOSICAO",$A288="INSUMO",$A288&lt;&gt;""),$A288&lt;&gt;"")</formula>
    </cfRule>
  </conditionalFormatting>
  <conditionalFormatting sqref="F288:G288">
    <cfRule type="expression" dxfId="1571" priority="1599" stopIfTrue="1">
      <formula>AND($A288&lt;&gt;"COMPOSICAO",$A288&lt;&gt;"INSUMO",$A288&lt;&gt;"")</formula>
    </cfRule>
    <cfRule type="expression" dxfId="1570" priority="1600" stopIfTrue="1">
      <formula>AND(OR($A288="COMPOSICAO",$A288="INSUMO",$A288&lt;&gt;""),$A288&lt;&gt;"")</formula>
    </cfRule>
  </conditionalFormatting>
  <conditionalFormatting sqref="F288:G288">
    <cfRule type="expression" dxfId="1569" priority="1597" stopIfTrue="1">
      <formula>AND($A288&lt;&gt;"COMPOSICAO",$A288&lt;&gt;"INSUMO",$A288&lt;&gt;"")</formula>
    </cfRule>
    <cfRule type="expression" dxfId="1568" priority="1598" stopIfTrue="1">
      <formula>AND(OR($A288="COMPOSICAO",$A288="INSUMO",$A288&lt;&gt;""),$A288&lt;&gt;"")</formula>
    </cfRule>
  </conditionalFormatting>
  <conditionalFormatting sqref="G288">
    <cfRule type="expression" dxfId="1567" priority="1595" stopIfTrue="1">
      <formula>AND($A288&lt;&gt;"COMPOSICAO",$A288&lt;&gt;"INSUMO",$A288&lt;&gt;"")</formula>
    </cfRule>
    <cfRule type="expression" dxfId="1566" priority="1596" stopIfTrue="1">
      <formula>AND(OR($A288="COMPOSICAO",$A288="INSUMO",$A288&lt;&gt;""),$A288&lt;&gt;"")</formula>
    </cfRule>
  </conditionalFormatting>
  <conditionalFormatting sqref="E253:E257">
    <cfRule type="expression" dxfId="1565" priority="1593" stopIfTrue="1">
      <formula>AND($A253&lt;&gt;"COMPOSICAO",$A253&lt;&gt;"INSUMO",$A253&lt;&gt;"")</formula>
    </cfRule>
    <cfRule type="expression" dxfId="1564" priority="1594" stopIfTrue="1">
      <formula>AND(OR($A253="COMPOSICAO",$A253="INSUMO",$A253&lt;&gt;""),$A253&lt;&gt;"")</formula>
    </cfRule>
  </conditionalFormatting>
  <conditionalFormatting sqref="E261">
    <cfRule type="expression" dxfId="1563" priority="1591" stopIfTrue="1">
      <formula>AND($A261&lt;&gt;"COMPOSICAO",$A261&lt;&gt;"INSUMO",$A261&lt;&gt;"")</formula>
    </cfRule>
    <cfRule type="expression" dxfId="1562" priority="1592" stopIfTrue="1">
      <formula>AND(OR($A261="COMPOSICAO",$A261="INSUMO",$A261&lt;&gt;""),$A261&lt;&gt;"")</formula>
    </cfRule>
  </conditionalFormatting>
  <conditionalFormatting sqref="E261">
    <cfRule type="expression" dxfId="1561" priority="1589" stopIfTrue="1">
      <formula>AND($A261&lt;&gt;"COMPOSICAO",$A261&lt;&gt;"INSUMO",$A261&lt;&gt;"")</formula>
    </cfRule>
    <cfRule type="expression" dxfId="1560" priority="1590" stopIfTrue="1">
      <formula>AND(OR($A261="COMPOSICAO",$A261="INSUMO",$A261&lt;&gt;""),$A261&lt;&gt;"")</formula>
    </cfRule>
  </conditionalFormatting>
  <conditionalFormatting sqref="E261">
    <cfRule type="expression" dxfId="1559" priority="1587" stopIfTrue="1">
      <formula>AND($A261&lt;&gt;"COMPOSICAO",$A261&lt;&gt;"INSUMO",$A261&lt;&gt;"")</formula>
    </cfRule>
    <cfRule type="expression" dxfId="1558" priority="1588" stopIfTrue="1">
      <formula>AND(OR($A261="COMPOSICAO",$A261="INSUMO",$A261&lt;&gt;""),$A261&lt;&gt;"")</formula>
    </cfRule>
  </conditionalFormatting>
  <conditionalFormatting sqref="E265">
    <cfRule type="expression" dxfId="1557" priority="1585" stopIfTrue="1">
      <formula>AND($A265&lt;&gt;"COMPOSICAO",$A265&lt;&gt;"INSUMO",$A265&lt;&gt;"")</formula>
    </cfRule>
    <cfRule type="expression" dxfId="1556" priority="1586" stopIfTrue="1">
      <formula>AND(OR($A265="COMPOSICAO",$A265="INSUMO",$A265&lt;&gt;""),$A265&lt;&gt;"")</formula>
    </cfRule>
  </conditionalFormatting>
  <conditionalFormatting sqref="E265">
    <cfRule type="expression" dxfId="1555" priority="1583" stopIfTrue="1">
      <formula>AND($A265&lt;&gt;"COMPOSICAO",$A265&lt;&gt;"INSUMO",$A265&lt;&gt;"")</formula>
    </cfRule>
    <cfRule type="expression" dxfId="1554" priority="1584" stopIfTrue="1">
      <formula>AND(OR($A265="COMPOSICAO",$A265="INSUMO",$A265&lt;&gt;""),$A265&lt;&gt;"")</formula>
    </cfRule>
  </conditionalFormatting>
  <conditionalFormatting sqref="E265">
    <cfRule type="expression" dxfId="1553" priority="1581" stopIfTrue="1">
      <formula>AND($A265&lt;&gt;"COMPOSICAO",$A265&lt;&gt;"INSUMO",$A265&lt;&gt;"")</formula>
    </cfRule>
    <cfRule type="expression" dxfId="1552" priority="1582" stopIfTrue="1">
      <formula>AND(OR($A265="COMPOSICAO",$A265="INSUMO",$A265&lt;&gt;""),$A265&lt;&gt;"")</formula>
    </cfRule>
  </conditionalFormatting>
  <conditionalFormatting sqref="E265">
    <cfRule type="expression" dxfId="1551" priority="1579" stopIfTrue="1">
      <formula>AND($A265&lt;&gt;"COMPOSICAO",$A265&lt;&gt;"INSUMO",$A265&lt;&gt;"")</formula>
    </cfRule>
    <cfRule type="expression" dxfId="1550" priority="1580" stopIfTrue="1">
      <formula>AND(OR($A265="COMPOSICAO",$A265="INSUMO",$A265&lt;&gt;""),$A265&lt;&gt;"")</formula>
    </cfRule>
  </conditionalFormatting>
  <conditionalFormatting sqref="E269">
    <cfRule type="expression" dxfId="1549" priority="1577" stopIfTrue="1">
      <formula>AND($A269&lt;&gt;"COMPOSICAO",$A269&lt;&gt;"INSUMO",$A269&lt;&gt;"")</formula>
    </cfRule>
    <cfRule type="expression" dxfId="1548" priority="1578" stopIfTrue="1">
      <formula>AND(OR($A269="COMPOSICAO",$A269="INSUMO",$A269&lt;&gt;""),$A269&lt;&gt;"")</formula>
    </cfRule>
  </conditionalFormatting>
  <conditionalFormatting sqref="E269">
    <cfRule type="expression" dxfId="1547" priority="1575" stopIfTrue="1">
      <formula>AND($A269&lt;&gt;"COMPOSICAO",$A269&lt;&gt;"INSUMO",$A269&lt;&gt;"")</formula>
    </cfRule>
    <cfRule type="expression" dxfId="1546" priority="1576" stopIfTrue="1">
      <formula>AND(OR($A269="COMPOSICAO",$A269="INSUMO",$A269&lt;&gt;""),$A269&lt;&gt;"")</formula>
    </cfRule>
  </conditionalFormatting>
  <conditionalFormatting sqref="E269">
    <cfRule type="expression" dxfId="1545" priority="1573" stopIfTrue="1">
      <formula>AND($A269&lt;&gt;"COMPOSICAO",$A269&lt;&gt;"INSUMO",$A269&lt;&gt;"")</formula>
    </cfRule>
    <cfRule type="expression" dxfId="1544" priority="1574" stopIfTrue="1">
      <formula>AND(OR($A269="COMPOSICAO",$A269="INSUMO",$A269&lt;&gt;""),$A269&lt;&gt;"")</formula>
    </cfRule>
  </conditionalFormatting>
  <conditionalFormatting sqref="E269">
    <cfRule type="expression" dxfId="1543" priority="1571" stopIfTrue="1">
      <formula>AND($A269&lt;&gt;"COMPOSICAO",$A269&lt;&gt;"INSUMO",$A269&lt;&gt;"")</formula>
    </cfRule>
    <cfRule type="expression" dxfId="1542" priority="1572" stopIfTrue="1">
      <formula>AND(OR($A269="COMPOSICAO",$A269="INSUMO",$A269&lt;&gt;""),$A269&lt;&gt;"")</formula>
    </cfRule>
  </conditionalFormatting>
  <conditionalFormatting sqref="E269">
    <cfRule type="expression" dxfId="1541" priority="1569" stopIfTrue="1">
      <formula>AND($A269&lt;&gt;"COMPOSICAO",$A269&lt;&gt;"INSUMO",$A269&lt;&gt;"")</formula>
    </cfRule>
    <cfRule type="expression" dxfId="1540" priority="1570" stopIfTrue="1">
      <formula>AND(OR($A269="COMPOSICAO",$A269="INSUMO",$A269&lt;&gt;""),$A269&lt;&gt;"")</formula>
    </cfRule>
  </conditionalFormatting>
  <conditionalFormatting sqref="E273">
    <cfRule type="expression" dxfId="1539" priority="1567" stopIfTrue="1">
      <formula>AND($A273&lt;&gt;"COMPOSICAO",$A273&lt;&gt;"INSUMO",$A273&lt;&gt;"")</formula>
    </cfRule>
    <cfRule type="expression" dxfId="1538" priority="1568" stopIfTrue="1">
      <formula>AND(OR($A273="COMPOSICAO",$A273="INSUMO",$A273&lt;&gt;""),$A273&lt;&gt;"")</formula>
    </cfRule>
  </conditionalFormatting>
  <conditionalFormatting sqref="E273">
    <cfRule type="expression" dxfId="1537" priority="1565" stopIfTrue="1">
      <formula>AND($A273&lt;&gt;"COMPOSICAO",$A273&lt;&gt;"INSUMO",$A273&lt;&gt;"")</formula>
    </cfRule>
    <cfRule type="expression" dxfId="1536" priority="1566" stopIfTrue="1">
      <formula>AND(OR($A273="COMPOSICAO",$A273="INSUMO",$A273&lt;&gt;""),$A273&lt;&gt;"")</formula>
    </cfRule>
  </conditionalFormatting>
  <conditionalFormatting sqref="E273">
    <cfRule type="expression" dxfId="1535" priority="1563" stopIfTrue="1">
      <formula>AND($A273&lt;&gt;"COMPOSICAO",$A273&lt;&gt;"INSUMO",$A273&lt;&gt;"")</formula>
    </cfRule>
    <cfRule type="expression" dxfId="1534" priority="1564" stopIfTrue="1">
      <formula>AND(OR($A273="COMPOSICAO",$A273="INSUMO",$A273&lt;&gt;""),$A273&lt;&gt;"")</formula>
    </cfRule>
  </conditionalFormatting>
  <conditionalFormatting sqref="E273">
    <cfRule type="expression" dxfId="1533" priority="1561" stopIfTrue="1">
      <formula>AND($A273&lt;&gt;"COMPOSICAO",$A273&lt;&gt;"INSUMO",$A273&lt;&gt;"")</formula>
    </cfRule>
    <cfRule type="expression" dxfId="1532" priority="1562" stopIfTrue="1">
      <formula>AND(OR($A273="COMPOSICAO",$A273="INSUMO",$A273&lt;&gt;""),$A273&lt;&gt;"")</formula>
    </cfRule>
  </conditionalFormatting>
  <conditionalFormatting sqref="E273">
    <cfRule type="expression" dxfId="1531" priority="1559" stopIfTrue="1">
      <formula>AND($A273&lt;&gt;"COMPOSICAO",$A273&lt;&gt;"INSUMO",$A273&lt;&gt;"")</formula>
    </cfRule>
    <cfRule type="expression" dxfId="1530" priority="1560" stopIfTrue="1">
      <formula>AND(OR($A273="COMPOSICAO",$A273="INSUMO",$A273&lt;&gt;""),$A273&lt;&gt;"")</formula>
    </cfRule>
  </conditionalFormatting>
  <conditionalFormatting sqref="E273">
    <cfRule type="expression" dxfId="1529" priority="1557" stopIfTrue="1">
      <formula>AND($A273&lt;&gt;"COMPOSICAO",$A273&lt;&gt;"INSUMO",$A273&lt;&gt;"")</formula>
    </cfRule>
    <cfRule type="expression" dxfId="1528" priority="1558" stopIfTrue="1">
      <formula>AND(OR($A273="COMPOSICAO",$A273="INSUMO",$A273&lt;&gt;""),$A273&lt;&gt;"")</formula>
    </cfRule>
  </conditionalFormatting>
  <conditionalFormatting sqref="E273">
    <cfRule type="expression" dxfId="1527" priority="1555" stopIfTrue="1">
      <formula>AND($A273&lt;&gt;"COMPOSICAO",$A273&lt;&gt;"INSUMO",$A273&lt;&gt;"")</formula>
    </cfRule>
    <cfRule type="expression" dxfId="1526" priority="1556" stopIfTrue="1">
      <formula>AND(OR($A273="COMPOSICAO",$A273="INSUMO",$A273&lt;&gt;""),$A273&lt;&gt;"")</formula>
    </cfRule>
  </conditionalFormatting>
  <conditionalFormatting sqref="E277:E284">
    <cfRule type="expression" dxfId="1525" priority="1553" stopIfTrue="1">
      <formula>AND($A277&lt;&gt;"COMPOSICAO",$A277&lt;&gt;"INSUMO",$A277&lt;&gt;"")</formula>
    </cfRule>
    <cfRule type="expression" dxfId="1524" priority="1554" stopIfTrue="1">
      <formula>AND(OR($A277="COMPOSICAO",$A277="INSUMO",$A277&lt;&gt;""),$A277&lt;&gt;"")</formula>
    </cfRule>
  </conditionalFormatting>
  <conditionalFormatting sqref="E277:E284">
    <cfRule type="expression" dxfId="1523" priority="1551" stopIfTrue="1">
      <formula>AND($A277&lt;&gt;"COMPOSICAO",$A277&lt;&gt;"INSUMO",$A277&lt;&gt;"")</formula>
    </cfRule>
    <cfRule type="expression" dxfId="1522" priority="1552" stopIfTrue="1">
      <formula>AND(OR($A277="COMPOSICAO",$A277="INSUMO",$A277&lt;&gt;""),$A277&lt;&gt;"")</formula>
    </cfRule>
  </conditionalFormatting>
  <conditionalFormatting sqref="E277:E284">
    <cfRule type="expression" dxfId="1521" priority="1549" stopIfTrue="1">
      <formula>AND($A277&lt;&gt;"COMPOSICAO",$A277&lt;&gt;"INSUMO",$A277&lt;&gt;"")</formula>
    </cfRule>
    <cfRule type="expression" dxfId="1520" priority="1550" stopIfTrue="1">
      <formula>AND(OR($A277="COMPOSICAO",$A277="INSUMO",$A277&lt;&gt;""),$A277&lt;&gt;"")</formula>
    </cfRule>
  </conditionalFormatting>
  <conditionalFormatting sqref="E277:E284">
    <cfRule type="expression" dxfId="1519" priority="1547" stopIfTrue="1">
      <formula>AND($A277&lt;&gt;"COMPOSICAO",$A277&lt;&gt;"INSUMO",$A277&lt;&gt;"")</formula>
    </cfRule>
    <cfRule type="expression" dxfId="1518" priority="1548" stopIfTrue="1">
      <formula>AND(OR($A277="COMPOSICAO",$A277="INSUMO",$A277&lt;&gt;""),$A277&lt;&gt;"")</formula>
    </cfRule>
  </conditionalFormatting>
  <conditionalFormatting sqref="E277:E284">
    <cfRule type="expression" dxfId="1517" priority="1545" stopIfTrue="1">
      <formula>AND($A277&lt;&gt;"COMPOSICAO",$A277&lt;&gt;"INSUMO",$A277&lt;&gt;"")</formula>
    </cfRule>
    <cfRule type="expression" dxfId="1516" priority="1546" stopIfTrue="1">
      <formula>AND(OR($A277="COMPOSICAO",$A277="INSUMO",$A277&lt;&gt;""),$A277&lt;&gt;"")</formula>
    </cfRule>
  </conditionalFormatting>
  <conditionalFormatting sqref="E277:E284">
    <cfRule type="expression" dxfId="1515" priority="1543" stopIfTrue="1">
      <formula>AND($A277&lt;&gt;"COMPOSICAO",$A277&lt;&gt;"INSUMO",$A277&lt;&gt;"")</formula>
    </cfRule>
    <cfRule type="expression" dxfId="1514" priority="1544" stopIfTrue="1">
      <formula>AND(OR($A277="COMPOSICAO",$A277="INSUMO",$A277&lt;&gt;""),$A277&lt;&gt;"")</formula>
    </cfRule>
  </conditionalFormatting>
  <conditionalFormatting sqref="E277:E284">
    <cfRule type="expression" dxfId="1513" priority="1541" stopIfTrue="1">
      <formula>AND($A277&lt;&gt;"COMPOSICAO",$A277&lt;&gt;"INSUMO",$A277&lt;&gt;"")</formula>
    </cfRule>
    <cfRule type="expression" dxfId="1512" priority="1542" stopIfTrue="1">
      <formula>AND(OR($A277="COMPOSICAO",$A277="INSUMO",$A277&lt;&gt;""),$A277&lt;&gt;"")</formula>
    </cfRule>
  </conditionalFormatting>
  <conditionalFormatting sqref="E277:E284">
    <cfRule type="expression" dxfId="1511" priority="1539" stopIfTrue="1">
      <formula>AND($A277&lt;&gt;"COMPOSICAO",$A277&lt;&gt;"INSUMO",$A277&lt;&gt;"")</formula>
    </cfRule>
    <cfRule type="expression" dxfId="1510" priority="1540" stopIfTrue="1">
      <formula>AND(OR($A277="COMPOSICAO",$A277="INSUMO",$A277&lt;&gt;""),$A277&lt;&gt;"")</formula>
    </cfRule>
  </conditionalFormatting>
  <conditionalFormatting sqref="E288">
    <cfRule type="expression" dxfId="1509" priority="1537" stopIfTrue="1">
      <formula>AND($A288&lt;&gt;"COMPOSICAO",$A288&lt;&gt;"INSUMO",$A288&lt;&gt;"")</formula>
    </cfRule>
    <cfRule type="expression" dxfId="1508" priority="1538" stopIfTrue="1">
      <formula>AND(OR($A288="COMPOSICAO",$A288="INSUMO",$A288&lt;&gt;""),$A288&lt;&gt;"")</formula>
    </cfRule>
  </conditionalFormatting>
  <conditionalFormatting sqref="E288">
    <cfRule type="expression" dxfId="1507" priority="1535" stopIfTrue="1">
      <formula>AND($A288&lt;&gt;"COMPOSICAO",$A288&lt;&gt;"INSUMO",$A288&lt;&gt;"")</formula>
    </cfRule>
    <cfRule type="expression" dxfId="1506" priority="1536" stopIfTrue="1">
      <formula>AND(OR($A288="COMPOSICAO",$A288="INSUMO",$A288&lt;&gt;""),$A288&lt;&gt;"")</formula>
    </cfRule>
  </conditionalFormatting>
  <conditionalFormatting sqref="E288">
    <cfRule type="expression" dxfId="1505" priority="1533" stopIfTrue="1">
      <formula>AND($A288&lt;&gt;"COMPOSICAO",$A288&lt;&gt;"INSUMO",$A288&lt;&gt;"")</formula>
    </cfRule>
    <cfRule type="expression" dxfId="1504" priority="1534" stopIfTrue="1">
      <formula>AND(OR($A288="COMPOSICAO",$A288="INSUMO",$A288&lt;&gt;""),$A288&lt;&gt;"")</formula>
    </cfRule>
  </conditionalFormatting>
  <conditionalFormatting sqref="E288">
    <cfRule type="expression" dxfId="1503" priority="1531" stopIfTrue="1">
      <formula>AND($A288&lt;&gt;"COMPOSICAO",$A288&lt;&gt;"INSUMO",$A288&lt;&gt;"")</formula>
    </cfRule>
    <cfRule type="expression" dxfId="1502" priority="1532" stopIfTrue="1">
      <formula>AND(OR($A288="COMPOSICAO",$A288="INSUMO",$A288&lt;&gt;""),$A288&lt;&gt;"")</formula>
    </cfRule>
  </conditionalFormatting>
  <conditionalFormatting sqref="E288">
    <cfRule type="expression" dxfId="1501" priority="1529" stopIfTrue="1">
      <formula>AND($A288&lt;&gt;"COMPOSICAO",$A288&lt;&gt;"INSUMO",$A288&lt;&gt;"")</formula>
    </cfRule>
    <cfRule type="expression" dxfId="1500" priority="1530" stopIfTrue="1">
      <formula>AND(OR($A288="COMPOSICAO",$A288="INSUMO",$A288&lt;&gt;""),$A288&lt;&gt;"")</formula>
    </cfRule>
  </conditionalFormatting>
  <conditionalFormatting sqref="E288">
    <cfRule type="expression" dxfId="1499" priority="1527" stopIfTrue="1">
      <formula>AND($A288&lt;&gt;"COMPOSICAO",$A288&lt;&gt;"INSUMO",$A288&lt;&gt;"")</formula>
    </cfRule>
    <cfRule type="expression" dxfId="1498" priority="1528" stopIfTrue="1">
      <formula>AND(OR($A288="COMPOSICAO",$A288="INSUMO",$A288&lt;&gt;""),$A288&lt;&gt;"")</formula>
    </cfRule>
  </conditionalFormatting>
  <conditionalFormatting sqref="E288">
    <cfRule type="expression" dxfId="1497" priority="1525" stopIfTrue="1">
      <formula>AND($A288&lt;&gt;"COMPOSICAO",$A288&lt;&gt;"INSUMO",$A288&lt;&gt;"")</formula>
    </cfRule>
    <cfRule type="expression" dxfId="1496" priority="1526" stopIfTrue="1">
      <formula>AND(OR($A288="COMPOSICAO",$A288="INSUMO",$A288&lt;&gt;""),$A288&lt;&gt;"")</formula>
    </cfRule>
  </conditionalFormatting>
  <conditionalFormatting sqref="E288">
    <cfRule type="expression" dxfId="1495" priority="1523" stopIfTrue="1">
      <formula>AND($A288&lt;&gt;"COMPOSICAO",$A288&lt;&gt;"INSUMO",$A288&lt;&gt;"")</formula>
    </cfRule>
    <cfRule type="expression" dxfId="1494" priority="1524" stopIfTrue="1">
      <formula>AND(OR($A288="COMPOSICAO",$A288="INSUMO",$A288&lt;&gt;""),$A288&lt;&gt;"")</formula>
    </cfRule>
  </conditionalFormatting>
  <conditionalFormatting sqref="E288">
    <cfRule type="expression" dxfId="1493" priority="1521" stopIfTrue="1">
      <formula>AND($A288&lt;&gt;"COMPOSICAO",$A288&lt;&gt;"INSUMO",$A288&lt;&gt;"")</formula>
    </cfRule>
    <cfRule type="expression" dxfId="1492" priority="1522" stopIfTrue="1">
      <formula>AND(OR($A288="COMPOSICAO",$A288="INSUMO",$A288&lt;&gt;""),$A288&lt;&gt;"")</formula>
    </cfRule>
  </conditionalFormatting>
  <conditionalFormatting sqref="E288">
    <cfRule type="expression" dxfId="1491" priority="1519" stopIfTrue="1">
      <formula>AND($A288&lt;&gt;"COMPOSICAO",$A288&lt;&gt;"INSUMO",$A288&lt;&gt;"")</formula>
    </cfRule>
    <cfRule type="expression" dxfId="1490" priority="1520" stopIfTrue="1">
      <formula>AND(OR($A288="COMPOSICAO",$A288="INSUMO",$A288&lt;&gt;""),$A288&lt;&gt;"")</formula>
    </cfRule>
  </conditionalFormatting>
  <conditionalFormatting sqref="E288">
    <cfRule type="expression" dxfId="1489" priority="1517" stopIfTrue="1">
      <formula>AND($A288&lt;&gt;"COMPOSICAO",$A288&lt;&gt;"INSUMO",$A288&lt;&gt;"")</formula>
    </cfRule>
    <cfRule type="expression" dxfId="1488" priority="1518" stopIfTrue="1">
      <formula>AND(OR($A288="COMPOSICAO",$A288="INSUMO",$A288&lt;&gt;""),$A288&lt;&gt;"")</formula>
    </cfRule>
  </conditionalFormatting>
  <conditionalFormatting sqref="E288">
    <cfRule type="expression" dxfId="1487" priority="1515" stopIfTrue="1">
      <formula>AND($A288&lt;&gt;"COMPOSICAO",$A288&lt;&gt;"INSUMO",$A288&lt;&gt;"")</formula>
    </cfRule>
    <cfRule type="expression" dxfId="1486" priority="1516" stopIfTrue="1">
      <formula>AND(OR($A288="COMPOSICAO",$A288="INSUMO",$A288&lt;&gt;""),$A288&lt;&gt;"")</formula>
    </cfRule>
  </conditionalFormatting>
  <conditionalFormatting sqref="E288">
    <cfRule type="expression" dxfId="1485" priority="1513" stopIfTrue="1">
      <formula>AND($A288&lt;&gt;"COMPOSICAO",$A288&lt;&gt;"INSUMO",$A288&lt;&gt;"")</formula>
    </cfRule>
    <cfRule type="expression" dxfId="1484" priority="1514" stopIfTrue="1">
      <formula>AND(OR($A288="COMPOSICAO",$A288="INSUMO",$A288&lt;&gt;""),$A288&lt;&gt;"")</formula>
    </cfRule>
  </conditionalFormatting>
  <conditionalFormatting sqref="F253:F257">
    <cfRule type="expression" dxfId="1483" priority="1511" stopIfTrue="1">
      <formula>AND($A253&lt;&gt;"COMPOSICAO",$A253&lt;&gt;"INSUMO",$A253&lt;&gt;"")</formula>
    </cfRule>
    <cfRule type="expression" dxfId="1482" priority="1512" stopIfTrue="1">
      <formula>AND(OR($A253="COMPOSICAO",$A253="INSUMO",$A253&lt;&gt;""),$A253&lt;&gt;"")</formula>
    </cfRule>
  </conditionalFormatting>
  <conditionalFormatting sqref="F253:F257">
    <cfRule type="expression" dxfId="1481" priority="1509" stopIfTrue="1">
      <formula>AND($A253&lt;&gt;"COMPOSICAO",$A253&lt;&gt;"INSUMO",$A253&lt;&gt;"")</formula>
    </cfRule>
    <cfRule type="expression" dxfId="1480" priority="1510" stopIfTrue="1">
      <formula>AND(OR($A253="COMPOSICAO",$A253="INSUMO",$A253&lt;&gt;""),$A253&lt;&gt;"")</formula>
    </cfRule>
  </conditionalFormatting>
  <conditionalFormatting sqref="F253:F257">
    <cfRule type="expression" dxfId="1479" priority="1507" stopIfTrue="1">
      <formula>AND($A253&lt;&gt;"COMPOSICAO",$A253&lt;&gt;"INSUMO",$A253&lt;&gt;"")</formula>
    </cfRule>
    <cfRule type="expression" dxfId="1478" priority="1508" stopIfTrue="1">
      <formula>AND(OR($A253="COMPOSICAO",$A253="INSUMO",$A253&lt;&gt;""),$A253&lt;&gt;"")</formula>
    </cfRule>
  </conditionalFormatting>
  <conditionalFormatting sqref="F253:F257">
    <cfRule type="expression" dxfId="1477" priority="1505" stopIfTrue="1">
      <formula>AND($A253&lt;&gt;"COMPOSICAO",$A253&lt;&gt;"INSUMO",$A253&lt;&gt;"")</formula>
    </cfRule>
    <cfRule type="expression" dxfId="1476" priority="1506" stopIfTrue="1">
      <formula>AND(OR($A253="COMPOSICAO",$A253="INSUMO",$A253&lt;&gt;""),$A253&lt;&gt;"")</formula>
    </cfRule>
  </conditionalFormatting>
  <conditionalFormatting sqref="F253:F257">
    <cfRule type="expression" dxfId="1475" priority="1503" stopIfTrue="1">
      <formula>AND($A253&lt;&gt;"COMPOSICAO",$A253&lt;&gt;"INSUMO",$A253&lt;&gt;"")</formula>
    </cfRule>
    <cfRule type="expression" dxfId="1474" priority="1504" stopIfTrue="1">
      <formula>AND(OR($A253="COMPOSICAO",$A253="INSUMO",$A253&lt;&gt;""),$A253&lt;&gt;"")</formula>
    </cfRule>
  </conditionalFormatting>
  <conditionalFormatting sqref="F253:F257">
    <cfRule type="expression" dxfId="1473" priority="1501" stopIfTrue="1">
      <formula>AND($A253&lt;&gt;"COMPOSICAO",$A253&lt;&gt;"INSUMO",$A253&lt;&gt;"")</formula>
    </cfRule>
    <cfRule type="expression" dxfId="1472" priority="1502" stopIfTrue="1">
      <formula>AND(OR($A253="COMPOSICAO",$A253="INSUMO",$A253&lt;&gt;""),$A253&lt;&gt;"")</formula>
    </cfRule>
  </conditionalFormatting>
  <conditionalFormatting sqref="F253:F257">
    <cfRule type="expression" dxfId="1471" priority="1499" stopIfTrue="1">
      <formula>AND($A253&lt;&gt;"COMPOSICAO",$A253&lt;&gt;"INSUMO",$A253&lt;&gt;"")</formula>
    </cfRule>
    <cfRule type="expression" dxfId="1470" priority="1500" stopIfTrue="1">
      <formula>AND(OR($A253="COMPOSICAO",$A253="INSUMO",$A253&lt;&gt;""),$A253&lt;&gt;"")</formula>
    </cfRule>
  </conditionalFormatting>
  <conditionalFormatting sqref="F269">
    <cfRule type="expression" dxfId="1469" priority="1497" stopIfTrue="1">
      <formula>AND($A269&lt;&gt;"COMPOSICAO",$A269&lt;&gt;"INSUMO",$A269&lt;&gt;"")</formula>
    </cfRule>
    <cfRule type="expression" dxfId="1468" priority="1498" stopIfTrue="1">
      <formula>AND(OR($A269="COMPOSICAO",$A269="INSUMO",$A269&lt;&gt;""),$A269&lt;&gt;"")</formula>
    </cfRule>
  </conditionalFormatting>
  <conditionalFormatting sqref="F269">
    <cfRule type="expression" dxfId="1467" priority="1495" stopIfTrue="1">
      <formula>AND($A269&lt;&gt;"COMPOSICAO",$A269&lt;&gt;"INSUMO",$A269&lt;&gt;"")</formula>
    </cfRule>
    <cfRule type="expression" dxfId="1466" priority="1496" stopIfTrue="1">
      <formula>AND(OR($A269="COMPOSICAO",$A269="INSUMO",$A269&lt;&gt;""),$A269&lt;&gt;"")</formula>
    </cfRule>
  </conditionalFormatting>
  <conditionalFormatting sqref="F269">
    <cfRule type="expression" dxfId="1465" priority="1493" stopIfTrue="1">
      <formula>AND($A269&lt;&gt;"COMPOSICAO",$A269&lt;&gt;"INSUMO",$A269&lt;&gt;"")</formula>
    </cfRule>
    <cfRule type="expression" dxfId="1464" priority="1494" stopIfTrue="1">
      <formula>AND(OR($A269="COMPOSICAO",$A269="INSUMO",$A269&lt;&gt;""),$A269&lt;&gt;"")</formula>
    </cfRule>
  </conditionalFormatting>
  <conditionalFormatting sqref="F277">
    <cfRule type="expression" dxfId="1463" priority="1491" stopIfTrue="1">
      <formula>AND($A277&lt;&gt;"COMPOSICAO",$A277&lt;&gt;"INSUMO",$A277&lt;&gt;"")</formula>
    </cfRule>
    <cfRule type="expression" dxfId="1462" priority="1492" stopIfTrue="1">
      <formula>AND(OR($A277="COMPOSICAO",$A277="INSUMO",$A277&lt;&gt;""),$A277&lt;&gt;"")</formula>
    </cfRule>
  </conditionalFormatting>
  <conditionalFormatting sqref="F277">
    <cfRule type="expression" dxfId="1461" priority="1489" stopIfTrue="1">
      <formula>AND($A277&lt;&gt;"COMPOSICAO",$A277&lt;&gt;"INSUMO",$A277&lt;&gt;"")</formula>
    </cfRule>
    <cfRule type="expression" dxfId="1460" priority="1490" stopIfTrue="1">
      <formula>AND(OR($A277="COMPOSICAO",$A277="INSUMO",$A277&lt;&gt;""),$A277&lt;&gt;"")</formula>
    </cfRule>
  </conditionalFormatting>
  <conditionalFormatting sqref="F278">
    <cfRule type="expression" dxfId="1459" priority="1487" stopIfTrue="1">
      <formula>AND($A278&lt;&gt;"COMPOSICAO",$A278&lt;&gt;"INSUMO",$A278&lt;&gt;"")</formula>
    </cfRule>
    <cfRule type="expression" dxfId="1458" priority="1488" stopIfTrue="1">
      <formula>AND(OR($A278="COMPOSICAO",$A278="INSUMO",$A278&lt;&gt;""),$A278&lt;&gt;"")</formula>
    </cfRule>
  </conditionalFormatting>
  <conditionalFormatting sqref="F278">
    <cfRule type="expression" dxfId="1457" priority="1485" stopIfTrue="1">
      <formula>AND($A278&lt;&gt;"COMPOSICAO",$A278&lt;&gt;"INSUMO",$A278&lt;&gt;"")</formula>
    </cfRule>
    <cfRule type="expression" dxfId="1456" priority="1486" stopIfTrue="1">
      <formula>AND(OR($A278="COMPOSICAO",$A278="INSUMO",$A278&lt;&gt;""),$A278&lt;&gt;"")</formula>
    </cfRule>
  </conditionalFormatting>
  <conditionalFormatting sqref="F279">
    <cfRule type="expression" dxfId="1455" priority="1483" stopIfTrue="1">
      <formula>AND($A279&lt;&gt;"COMPOSICAO",$A279&lt;&gt;"INSUMO",$A279&lt;&gt;"")</formula>
    </cfRule>
    <cfRule type="expression" dxfId="1454" priority="1484" stopIfTrue="1">
      <formula>AND(OR($A279="COMPOSICAO",$A279="INSUMO",$A279&lt;&gt;""),$A279&lt;&gt;"")</formula>
    </cfRule>
  </conditionalFormatting>
  <conditionalFormatting sqref="F279">
    <cfRule type="expression" dxfId="1453" priority="1481" stopIfTrue="1">
      <formula>AND($A279&lt;&gt;"COMPOSICAO",$A279&lt;&gt;"INSUMO",$A279&lt;&gt;"")</formula>
    </cfRule>
    <cfRule type="expression" dxfId="1452" priority="1482" stopIfTrue="1">
      <formula>AND(OR($A279="COMPOSICAO",$A279="INSUMO",$A279&lt;&gt;""),$A279&lt;&gt;"")</formula>
    </cfRule>
  </conditionalFormatting>
  <conditionalFormatting sqref="F280">
    <cfRule type="expression" dxfId="1451" priority="1479" stopIfTrue="1">
      <formula>AND($A280&lt;&gt;"COMPOSICAO",$A280&lt;&gt;"INSUMO",$A280&lt;&gt;"")</formula>
    </cfRule>
    <cfRule type="expression" dxfId="1450" priority="1480" stopIfTrue="1">
      <formula>AND(OR($A280="COMPOSICAO",$A280="INSUMO",$A280&lt;&gt;""),$A280&lt;&gt;"")</formula>
    </cfRule>
  </conditionalFormatting>
  <conditionalFormatting sqref="F280">
    <cfRule type="expression" dxfId="1449" priority="1477" stopIfTrue="1">
      <formula>AND($A280&lt;&gt;"COMPOSICAO",$A280&lt;&gt;"INSUMO",$A280&lt;&gt;"")</formula>
    </cfRule>
    <cfRule type="expression" dxfId="1448" priority="1478" stopIfTrue="1">
      <formula>AND(OR($A280="COMPOSICAO",$A280="INSUMO",$A280&lt;&gt;""),$A280&lt;&gt;"")</formula>
    </cfRule>
  </conditionalFormatting>
  <conditionalFormatting sqref="F281">
    <cfRule type="expression" dxfId="1447" priority="1475" stopIfTrue="1">
      <formula>AND($A281&lt;&gt;"COMPOSICAO",$A281&lt;&gt;"INSUMO",$A281&lt;&gt;"")</formula>
    </cfRule>
    <cfRule type="expression" dxfId="1446" priority="1476" stopIfTrue="1">
      <formula>AND(OR($A281="COMPOSICAO",$A281="INSUMO",$A281&lt;&gt;""),$A281&lt;&gt;"")</formula>
    </cfRule>
  </conditionalFormatting>
  <conditionalFormatting sqref="F281">
    <cfRule type="expression" dxfId="1445" priority="1473" stopIfTrue="1">
      <formula>AND($A281&lt;&gt;"COMPOSICAO",$A281&lt;&gt;"INSUMO",$A281&lt;&gt;"")</formula>
    </cfRule>
    <cfRule type="expression" dxfId="1444" priority="1474" stopIfTrue="1">
      <formula>AND(OR($A281="COMPOSICAO",$A281="INSUMO",$A281&lt;&gt;""),$A281&lt;&gt;"")</formula>
    </cfRule>
  </conditionalFormatting>
  <conditionalFormatting sqref="F282:F284">
    <cfRule type="expression" dxfId="1443" priority="1471" stopIfTrue="1">
      <formula>AND($A282&lt;&gt;"COMPOSICAO",$A282&lt;&gt;"INSUMO",$A282&lt;&gt;"")</formula>
    </cfRule>
    <cfRule type="expression" dxfId="1442" priority="1472" stopIfTrue="1">
      <formula>AND(OR($A282="COMPOSICAO",$A282="INSUMO",$A282&lt;&gt;""),$A282&lt;&gt;"")</formula>
    </cfRule>
  </conditionalFormatting>
  <conditionalFormatting sqref="F282:F284">
    <cfRule type="expression" dxfId="1441" priority="1469" stopIfTrue="1">
      <formula>AND($A282&lt;&gt;"COMPOSICAO",$A282&lt;&gt;"INSUMO",$A282&lt;&gt;"")</formula>
    </cfRule>
    <cfRule type="expression" dxfId="1440" priority="1470" stopIfTrue="1">
      <formula>AND(OR($A282="COMPOSICAO",$A282="INSUMO",$A282&lt;&gt;""),$A282&lt;&gt;"")</formula>
    </cfRule>
  </conditionalFormatting>
  <conditionalFormatting sqref="F282:F284">
    <cfRule type="expression" dxfId="1439" priority="1467" stopIfTrue="1">
      <formula>AND($A282&lt;&gt;"COMPOSICAO",$A282&lt;&gt;"INSUMO",$A282&lt;&gt;"")</formula>
    </cfRule>
    <cfRule type="expression" dxfId="1438" priority="1468" stopIfTrue="1">
      <formula>AND(OR($A282="COMPOSICAO",$A282="INSUMO",$A282&lt;&gt;""),$A282&lt;&gt;"")</formula>
    </cfRule>
  </conditionalFormatting>
  <conditionalFormatting sqref="F282:F284">
    <cfRule type="expression" dxfId="1437" priority="1465" stopIfTrue="1">
      <formula>AND($A282&lt;&gt;"COMPOSICAO",$A282&lt;&gt;"INSUMO",$A282&lt;&gt;"")</formula>
    </cfRule>
    <cfRule type="expression" dxfId="1436" priority="1466" stopIfTrue="1">
      <formula>AND(OR($A282="COMPOSICAO",$A282="INSUMO",$A282&lt;&gt;""),$A282&lt;&gt;"")</formula>
    </cfRule>
  </conditionalFormatting>
  <conditionalFormatting sqref="F282:F284">
    <cfRule type="expression" dxfId="1435" priority="1463" stopIfTrue="1">
      <formula>AND($A282&lt;&gt;"COMPOSICAO",$A282&lt;&gt;"INSUMO",$A282&lt;&gt;"")</formula>
    </cfRule>
    <cfRule type="expression" dxfId="1434" priority="1464" stopIfTrue="1">
      <formula>AND(OR($A282="COMPOSICAO",$A282="INSUMO",$A282&lt;&gt;""),$A282&lt;&gt;"")</formula>
    </cfRule>
  </conditionalFormatting>
  <conditionalFormatting sqref="F282:F284">
    <cfRule type="expression" dxfId="1433" priority="1461" stopIfTrue="1">
      <formula>AND($A282&lt;&gt;"COMPOSICAO",$A282&lt;&gt;"INSUMO",$A282&lt;&gt;"")</formula>
    </cfRule>
    <cfRule type="expression" dxfId="1432" priority="1462" stopIfTrue="1">
      <formula>AND(OR($A282="COMPOSICAO",$A282="INSUMO",$A282&lt;&gt;""),$A282&lt;&gt;"")</formula>
    </cfRule>
  </conditionalFormatting>
  <conditionalFormatting sqref="F282:F284">
    <cfRule type="expression" dxfId="1431" priority="1459" stopIfTrue="1">
      <formula>AND($A282&lt;&gt;"COMPOSICAO",$A282&lt;&gt;"INSUMO",$A282&lt;&gt;"")</formula>
    </cfRule>
    <cfRule type="expression" dxfId="1430" priority="1460" stopIfTrue="1">
      <formula>AND(OR($A282="COMPOSICAO",$A282="INSUMO",$A282&lt;&gt;""),$A282&lt;&gt;"")</formula>
    </cfRule>
  </conditionalFormatting>
  <conditionalFormatting sqref="F282:F284">
    <cfRule type="expression" dxfId="1429" priority="1457" stopIfTrue="1">
      <formula>AND($A282&lt;&gt;"COMPOSICAO",$A282&lt;&gt;"INSUMO",$A282&lt;&gt;"")</formula>
    </cfRule>
    <cfRule type="expression" dxfId="1428" priority="1458" stopIfTrue="1">
      <formula>AND(OR($A282="COMPOSICAO",$A282="INSUMO",$A282&lt;&gt;""),$A282&lt;&gt;"")</formula>
    </cfRule>
  </conditionalFormatting>
  <conditionalFormatting sqref="F282:F284">
    <cfRule type="expression" dxfId="1427" priority="1455" stopIfTrue="1">
      <formula>AND($A282&lt;&gt;"COMPOSICAO",$A282&lt;&gt;"INSUMO",$A282&lt;&gt;"")</formula>
    </cfRule>
    <cfRule type="expression" dxfId="1426" priority="1456" stopIfTrue="1">
      <formula>AND(OR($A282="COMPOSICAO",$A282="INSUMO",$A282&lt;&gt;""),$A282&lt;&gt;"")</formula>
    </cfRule>
  </conditionalFormatting>
  <conditionalFormatting sqref="F282:F284">
    <cfRule type="expression" dxfId="1425" priority="1453" stopIfTrue="1">
      <formula>AND($A282&lt;&gt;"COMPOSICAO",$A282&lt;&gt;"INSUMO",$A282&lt;&gt;"")</formula>
    </cfRule>
    <cfRule type="expression" dxfId="1424" priority="1454" stopIfTrue="1">
      <formula>AND(OR($A282="COMPOSICAO",$A282="INSUMO",$A282&lt;&gt;""),$A282&lt;&gt;"")</formula>
    </cfRule>
  </conditionalFormatting>
  <conditionalFormatting sqref="F273">
    <cfRule type="expression" dxfId="1423" priority="1451" stopIfTrue="1">
      <formula>AND($A273&lt;&gt;"COMPOSICAO",$A273&lt;&gt;"INSUMO",$A273&lt;&gt;"")</formula>
    </cfRule>
    <cfRule type="expression" dxfId="1422" priority="1452" stopIfTrue="1">
      <formula>AND(OR($A273="COMPOSICAO",$A273="INSUMO",$A273&lt;&gt;""),$A273&lt;&gt;"")</formula>
    </cfRule>
  </conditionalFormatting>
  <conditionalFormatting sqref="F273">
    <cfRule type="expression" dxfId="1421" priority="1449" stopIfTrue="1">
      <formula>AND($A273&lt;&gt;"COMPOSICAO",$A273&lt;&gt;"INSUMO",$A273&lt;&gt;"")</formula>
    </cfRule>
    <cfRule type="expression" dxfId="1420" priority="1450" stopIfTrue="1">
      <formula>AND(OR($A273="COMPOSICAO",$A273="INSUMO",$A273&lt;&gt;""),$A273&lt;&gt;"")</formula>
    </cfRule>
  </conditionalFormatting>
  <conditionalFormatting sqref="F273">
    <cfRule type="expression" dxfId="1419" priority="1447" stopIfTrue="1">
      <formula>AND($A273&lt;&gt;"COMPOSICAO",$A273&lt;&gt;"INSUMO",$A273&lt;&gt;"")</formula>
    </cfRule>
    <cfRule type="expression" dxfId="1418" priority="1448" stopIfTrue="1">
      <formula>AND(OR($A273="COMPOSICAO",$A273="INSUMO",$A273&lt;&gt;""),$A273&lt;&gt;"")</formula>
    </cfRule>
  </conditionalFormatting>
  <conditionalFormatting sqref="F273">
    <cfRule type="expression" dxfId="1417" priority="1445" stopIfTrue="1">
      <formula>AND($A273&lt;&gt;"COMPOSICAO",$A273&lt;&gt;"INSUMO",$A273&lt;&gt;"")</formula>
    </cfRule>
    <cfRule type="expression" dxfId="1416" priority="1446" stopIfTrue="1">
      <formula>AND(OR($A273="COMPOSICAO",$A273="INSUMO",$A273&lt;&gt;""),$A273&lt;&gt;"")</formula>
    </cfRule>
  </conditionalFormatting>
  <conditionalFormatting sqref="F273">
    <cfRule type="expression" dxfId="1415" priority="1443" stopIfTrue="1">
      <formula>AND($A273&lt;&gt;"COMPOSICAO",$A273&lt;&gt;"INSUMO",$A273&lt;&gt;"")</formula>
    </cfRule>
    <cfRule type="expression" dxfId="1414" priority="1444" stopIfTrue="1">
      <formula>AND(OR($A273="COMPOSICAO",$A273="INSUMO",$A273&lt;&gt;""),$A273&lt;&gt;"")</formula>
    </cfRule>
  </conditionalFormatting>
  <conditionalFormatting sqref="F273">
    <cfRule type="expression" dxfId="1413" priority="1441" stopIfTrue="1">
      <formula>AND($A273&lt;&gt;"COMPOSICAO",$A273&lt;&gt;"INSUMO",$A273&lt;&gt;"")</formula>
    </cfRule>
    <cfRule type="expression" dxfId="1412" priority="1442" stopIfTrue="1">
      <formula>AND(OR($A273="COMPOSICAO",$A273="INSUMO",$A273&lt;&gt;""),$A273&lt;&gt;"")</formula>
    </cfRule>
  </conditionalFormatting>
  <conditionalFormatting sqref="A291:E296">
    <cfRule type="expression" dxfId="1411" priority="1439" stopIfTrue="1">
      <formula>AND($A291&lt;&gt;"COMPOSICAO",$A291&lt;&gt;"INSUMO",$A291&lt;&gt;"")</formula>
    </cfRule>
    <cfRule type="expression" dxfId="1410" priority="1440" stopIfTrue="1">
      <formula>AND(OR($A291="COMPOSICAO",$A291="INSUMO",$A291&lt;&gt;""),$A291&lt;&gt;"")</formula>
    </cfRule>
  </conditionalFormatting>
  <conditionalFormatting sqref="A329:E332">
    <cfRule type="expression" dxfId="1409" priority="1437" stopIfTrue="1">
      <formula>AND($A329&lt;&gt;"COMPOSICAO",$A329&lt;&gt;"INSUMO",$A329&lt;&gt;"")</formula>
    </cfRule>
    <cfRule type="expression" dxfId="1408" priority="1438" stopIfTrue="1">
      <formula>AND(OR($A329="COMPOSICAO",$A329="INSUMO",$A329&lt;&gt;""),$A329&lt;&gt;"")</formula>
    </cfRule>
  </conditionalFormatting>
  <conditionalFormatting sqref="A299:E300">
    <cfRule type="expression" dxfId="1407" priority="1433" stopIfTrue="1">
      <formula>AND($A299&lt;&gt;"COMPOSICAO",$A299&lt;&gt;"INSUMO",$A299&lt;&gt;"")</formula>
    </cfRule>
    <cfRule type="expression" dxfId="1406" priority="1434" stopIfTrue="1">
      <formula>AND(OR($A299="COMPOSICAO",$A299="INSUMO",$A299&lt;&gt;""),$A299&lt;&gt;"")</formula>
    </cfRule>
  </conditionalFormatting>
  <conditionalFormatting sqref="A303:E304">
    <cfRule type="expression" dxfId="1405" priority="1431" stopIfTrue="1">
      <formula>AND($A303&lt;&gt;"COMPOSICAO",$A303&lt;&gt;"INSUMO",$A303&lt;&gt;"")</formula>
    </cfRule>
    <cfRule type="expression" dxfId="1404" priority="1432" stopIfTrue="1">
      <formula>AND(OR($A303="COMPOSICAO",$A303="INSUMO",$A303&lt;&gt;""),$A303&lt;&gt;"")</formula>
    </cfRule>
  </conditionalFormatting>
  <conditionalFormatting sqref="A307:E314">
    <cfRule type="expression" dxfId="1403" priority="1429" stopIfTrue="1">
      <formula>AND($A307&lt;&gt;"COMPOSICAO",$A307&lt;&gt;"INSUMO",$A307&lt;&gt;"")</formula>
    </cfRule>
    <cfRule type="expression" dxfId="1402" priority="1430" stopIfTrue="1">
      <formula>AND(OR($A307="COMPOSICAO",$A307="INSUMO",$A307&lt;&gt;""),$A307&lt;&gt;"")</formula>
    </cfRule>
  </conditionalFormatting>
  <conditionalFormatting sqref="A317:E318">
    <cfRule type="expression" dxfId="1401" priority="1427" stopIfTrue="1">
      <formula>AND($A317&lt;&gt;"COMPOSICAO",$A317&lt;&gt;"INSUMO",$A317&lt;&gt;"")</formula>
    </cfRule>
    <cfRule type="expression" dxfId="1400" priority="1428" stopIfTrue="1">
      <formula>AND(OR($A317="COMPOSICAO",$A317="INSUMO",$A317&lt;&gt;""),$A317&lt;&gt;"")</formula>
    </cfRule>
  </conditionalFormatting>
  <conditionalFormatting sqref="A321:E322">
    <cfRule type="expression" dxfId="1399" priority="1425" stopIfTrue="1">
      <formula>AND($A321&lt;&gt;"COMPOSICAO",$A321&lt;&gt;"INSUMO",$A321&lt;&gt;"")</formula>
    </cfRule>
    <cfRule type="expression" dxfId="1398" priority="1426" stopIfTrue="1">
      <formula>AND(OR($A321="COMPOSICAO",$A321="INSUMO",$A321&lt;&gt;""),$A321&lt;&gt;"")</formula>
    </cfRule>
  </conditionalFormatting>
  <conditionalFormatting sqref="A325:E326">
    <cfRule type="expression" dxfId="1397" priority="1423" stopIfTrue="1">
      <formula>AND($A325&lt;&gt;"COMPOSICAO",$A325&lt;&gt;"INSUMO",$A325&lt;&gt;"")</formula>
    </cfRule>
    <cfRule type="expression" dxfId="1396" priority="1424" stopIfTrue="1">
      <formula>AND(OR($A325="COMPOSICAO",$A325="INSUMO",$A325&lt;&gt;""),$A325&lt;&gt;"")</formula>
    </cfRule>
  </conditionalFormatting>
  <conditionalFormatting sqref="A335:E336">
    <cfRule type="expression" dxfId="1395" priority="1421" stopIfTrue="1">
      <formula>AND($A335&lt;&gt;"COMPOSICAO",$A335&lt;&gt;"INSUMO",$A335&lt;&gt;"")</formula>
    </cfRule>
    <cfRule type="expression" dxfId="1394" priority="1422" stopIfTrue="1">
      <formula>AND(OR($A335="COMPOSICAO",$A335="INSUMO",$A335&lt;&gt;""),$A335&lt;&gt;"")</formula>
    </cfRule>
  </conditionalFormatting>
  <conditionalFormatting sqref="E291:G291">
    <cfRule type="expression" dxfId="1393" priority="1399" stopIfTrue="1">
      <formula>AND($A291&lt;&gt;"COMPOSICAO",$A291&lt;&gt;"INSUMO",$A291&lt;&gt;"")</formula>
    </cfRule>
    <cfRule type="expression" dxfId="1392" priority="1400" stopIfTrue="1">
      <formula>AND(OR($A291="COMPOSICAO",$A291="INSUMO",$A291&lt;&gt;""),$A291&lt;&gt;"")</formula>
    </cfRule>
  </conditionalFormatting>
  <conditionalFormatting sqref="F291:G291">
    <cfRule type="expression" dxfId="1391" priority="1397" stopIfTrue="1">
      <formula>AND($A291&lt;&gt;"COMPOSICAO",$A291&lt;&gt;"INSUMO",$A291&lt;&gt;"")</formula>
    </cfRule>
    <cfRule type="expression" dxfId="1390" priority="1398" stopIfTrue="1">
      <formula>AND(OR($A291="COMPOSICAO",$A291="INSUMO",$A291&lt;&gt;""),$A291&lt;&gt;"")</formula>
    </cfRule>
  </conditionalFormatting>
  <conditionalFormatting sqref="E291:G291">
    <cfRule type="expression" dxfId="1389" priority="1395" stopIfTrue="1">
      <formula>AND($A291&lt;&gt;"COMPOSICAO",$A291&lt;&gt;"INSUMO",$A291&lt;&gt;"")</formula>
    </cfRule>
    <cfRule type="expression" dxfId="1388" priority="1396" stopIfTrue="1">
      <formula>AND(OR($A291="COMPOSICAO",$A291="INSUMO",$A291&lt;&gt;""),$A291&lt;&gt;"")</formula>
    </cfRule>
  </conditionalFormatting>
  <conditionalFormatting sqref="E291:G291">
    <cfRule type="expression" dxfId="1387" priority="1393" stopIfTrue="1">
      <formula>AND($A291&lt;&gt;"COMPOSICAO",$A291&lt;&gt;"INSUMO",$A291&lt;&gt;"")</formula>
    </cfRule>
    <cfRule type="expression" dxfId="1386" priority="1394" stopIfTrue="1">
      <formula>AND(OR($A291="COMPOSICAO",$A291="INSUMO",$A291&lt;&gt;""),$A291&lt;&gt;"")</formula>
    </cfRule>
  </conditionalFormatting>
  <conditionalFormatting sqref="E291">
    <cfRule type="expression" dxfId="1385" priority="1391" stopIfTrue="1">
      <formula>AND($A291&lt;&gt;"COMPOSICAO",$A291&lt;&gt;"INSUMO",$A291&lt;&gt;"")</formula>
    </cfRule>
    <cfRule type="expression" dxfId="1384" priority="1392" stopIfTrue="1">
      <formula>AND(OR($A291="COMPOSICAO",$A291="INSUMO",$A291&lt;&gt;""),$A291&lt;&gt;"")</formula>
    </cfRule>
  </conditionalFormatting>
  <conditionalFormatting sqref="E291:G291">
    <cfRule type="expression" dxfId="1383" priority="1389" stopIfTrue="1">
      <formula>AND($A291&lt;&gt;"COMPOSICAO",$A291&lt;&gt;"INSUMO",$A291&lt;&gt;"")</formula>
    </cfRule>
    <cfRule type="expression" dxfId="1382" priority="1390" stopIfTrue="1">
      <formula>AND(OR($A291="COMPOSICAO",$A291="INSUMO",$A291&lt;&gt;""),$A291&lt;&gt;"")</formula>
    </cfRule>
  </conditionalFormatting>
  <conditionalFormatting sqref="E291">
    <cfRule type="expression" dxfId="1381" priority="1387" stopIfTrue="1">
      <formula>AND($A291&lt;&gt;"COMPOSICAO",$A291&lt;&gt;"INSUMO",$A291&lt;&gt;"")</formula>
    </cfRule>
    <cfRule type="expression" dxfId="1380" priority="1388" stopIfTrue="1">
      <formula>AND(OR($A291="COMPOSICAO",$A291="INSUMO",$A291&lt;&gt;""),$A291&lt;&gt;"")</formula>
    </cfRule>
  </conditionalFormatting>
  <conditionalFormatting sqref="F291:G291">
    <cfRule type="expression" dxfId="1379" priority="1385" stopIfTrue="1">
      <formula>AND($A291&lt;&gt;"COMPOSICAO",$A291&lt;&gt;"INSUMO",$A291&lt;&gt;"")</formula>
    </cfRule>
    <cfRule type="expression" dxfId="1378" priority="1386" stopIfTrue="1">
      <formula>AND(OR($A291="COMPOSICAO",$A291="INSUMO",$A291&lt;&gt;""),$A291&lt;&gt;"")</formula>
    </cfRule>
  </conditionalFormatting>
  <conditionalFormatting sqref="E291:G291">
    <cfRule type="expression" dxfId="1377" priority="1383" stopIfTrue="1">
      <formula>AND($A291&lt;&gt;"COMPOSICAO",$A291&lt;&gt;"INSUMO",$A291&lt;&gt;"")</formula>
    </cfRule>
    <cfRule type="expression" dxfId="1376" priority="1384" stopIfTrue="1">
      <formula>AND(OR($A291="COMPOSICAO",$A291="INSUMO",$A291&lt;&gt;""),$A291&lt;&gt;"")</formula>
    </cfRule>
  </conditionalFormatting>
  <conditionalFormatting sqref="E291:G291">
    <cfRule type="expression" dxfId="1375" priority="1381" stopIfTrue="1">
      <formula>AND($A291&lt;&gt;"COMPOSICAO",$A291&lt;&gt;"INSUMO",$A291&lt;&gt;"")</formula>
    </cfRule>
    <cfRule type="expression" dxfId="1374" priority="1382" stopIfTrue="1">
      <formula>AND(OR($A291="COMPOSICAO",$A291="INSUMO",$A291&lt;&gt;""),$A291&lt;&gt;"")</formula>
    </cfRule>
  </conditionalFormatting>
  <conditionalFormatting sqref="E299:G299">
    <cfRule type="expression" dxfId="1373" priority="1379" stopIfTrue="1">
      <formula>AND($A299&lt;&gt;"COMPOSICAO",$A299&lt;&gt;"INSUMO",$A299&lt;&gt;"")</formula>
    </cfRule>
    <cfRule type="expression" dxfId="1372" priority="1380" stopIfTrue="1">
      <formula>AND(OR($A299="COMPOSICAO",$A299="INSUMO",$A299&lt;&gt;""),$A299&lt;&gt;"")</formula>
    </cfRule>
  </conditionalFormatting>
  <conditionalFormatting sqref="F299:G299">
    <cfRule type="expression" dxfId="1371" priority="1377" stopIfTrue="1">
      <formula>AND($A299&lt;&gt;"COMPOSICAO",$A299&lt;&gt;"INSUMO",$A299&lt;&gt;"")</formula>
    </cfRule>
    <cfRule type="expression" dxfId="1370" priority="1378" stopIfTrue="1">
      <formula>AND(OR($A299="COMPOSICAO",$A299="INSUMO",$A299&lt;&gt;""),$A299&lt;&gt;"")</formula>
    </cfRule>
  </conditionalFormatting>
  <conditionalFormatting sqref="E299:G299">
    <cfRule type="expression" dxfId="1369" priority="1375" stopIfTrue="1">
      <formula>AND($A299&lt;&gt;"COMPOSICAO",$A299&lt;&gt;"INSUMO",$A299&lt;&gt;"")</formula>
    </cfRule>
    <cfRule type="expression" dxfId="1368" priority="1376" stopIfTrue="1">
      <formula>AND(OR($A299="COMPOSICAO",$A299="INSUMO",$A299&lt;&gt;""),$A299&lt;&gt;"")</formula>
    </cfRule>
  </conditionalFormatting>
  <conditionalFormatting sqref="E299:G299">
    <cfRule type="expression" dxfId="1367" priority="1373" stopIfTrue="1">
      <formula>AND($A299&lt;&gt;"COMPOSICAO",$A299&lt;&gt;"INSUMO",$A299&lt;&gt;"")</formula>
    </cfRule>
    <cfRule type="expression" dxfId="1366" priority="1374" stopIfTrue="1">
      <formula>AND(OR($A299="COMPOSICAO",$A299="INSUMO",$A299&lt;&gt;""),$A299&lt;&gt;"")</formula>
    </cfRule>
  </conditionalFormatting>
  <conditionalFormatting sqref="E299">
    <cfRule type="expression" dxfId="1365" priority="1371" stopIfTrue="1">
      <formula>AND($A299&lt;&gt;"COMPOSICAO",$A299&lt;&gt;"INSUMO",$A299&lt;&gt;"")</formula>
    </cfRule>
    <cfRule type="expression" dxfId="1364" priority="1372" stopIfTrue="1">
      <formula>AND(OR($A299="COMPOSICAO",$A299="INSUMO",$A299&lt;&gt;""),$A299&lt;&gt;"")</formula>
    </cfRule>
  </conditionalFormatting>
  <conditionalFormatting sqref="E299:G299">
    <cfRule type="expression" dxfId="1363" priority="1369" stopIfTrue="1">
      <formula>AND($A299&lt;&gt;"COMPOSICAO",$A299&lt;&gt;"INSUMO",$A299&lt;&gt;"")</formula>
    </cfRule>
    <cfRule type="expression" dxfId="1362" priority="1370" stopIfTrue="1">
      <formula>AND(OR($A299="COMPOSICAO",$A299="INSUMO",$A299&lt;&gt;""),$A299&lt;&gt;"")</formula>
    </cfRule>
  </conditionalFormatting>
  <conditionalFormatting sqref="E299">
    <cfRule type="expression" dxfId="1361" priority="1367" stopIfTrue="1">
      <formula>AND($A299&lt;&gt;"COMPOSICAO",$A299&lt;&gt;"INSUMO",$A299&lt;&gt;"")</formula>
    </cfRule>
    <cfRule type="expression" dxfId="1360" priority="1368" stopIfTrue="1">
      <formula>AND(OR($A299="COMPOSICAO",$A299="INSUMO",$A299&lt;&gt;""),$A299&lt;&gt;"")</formula>
    </cfRule>
  </conditionalFormatting>
  <conditionalFormatting sqref="F299:G299">
    <cfRule type="expression" dxfId="1359" priority="1365" stopIfTrue="1">
      <formula>AND($A299&lt;&gt;"COMPOSICAO",$A299&lt;&gt;"INSUMO",$A299&lt;&gt;"")</formula>
    </cfRule>
    <cfRule type="expression" dxfId="1358" priority="1366" stopIfTrue="1">
      <formula>AND(OR($A299="COMPOSICAO",$A299="INSUMO",$A299&lt;&gt;""),$A299&lt;&gt;"")</formula>
    </cfRule>
  </conditionalFormatting>
  <conditionalFormatting sqref="E299:G299">
    <cfRule type="expression" dxfId="1357" priority="1363" stopIfTrue="1">
      <formula>AND($A299&lt;&gt;"COMPOSICAO",$A299&lt;&gt;"INSUMO",$A299&lt;&gt;"")</formula>
    </cfRule>
    <cfRule type="expression" dxfId="1356" priority="1364" stopIfTrue="1">
      <formula>AND(OR($A299="COMPOSICAO",$A299="INSUMO",$A299&lt;&gt;""),$A299&lt;&gt;"")</formula>
    </cfRule>
  </conditionalFormatting>
  <conditionalFormatting sqref="E299:G299">
    <cfRule type="expression" dxfId="1355" priority="1361" stopIfTrue="1">
      <formula>AND($A299&lt;&gt;"COMPOSICAO",$A299&lt;&gt;"INSUMO",$A299&lt;&gt;"")</formula>
    </cfRule>
    <cfRule type="expression" dxfId="1354" priority="1362" stopIfTrue="1">
      <formula>AND(OR($A299="COMPOSICAO",$A299="INSUMO",$A299&lt;&gt;""),$A299&lt;&gt;"")</formula>
    </cfRule>
  </conditionalFormatting>
  <conditionalFormatting sqref="E303:G303">
    <cfRule type="expression" dxfId="1353" priority="1359" stopIfTrue="1">
      <formula>AND($A303&lt;&gt;"COMPOSICAO",$A303&lt;&gt;"INSUMO",$A303&lt;&gt;"")</formula>
    </cfRule>
    <cfRule type="expression" dxfId="1352" priority="1360" stopIfTrue="1">
      <formula>AND(OR($A303="COMPOSICAO",$A303="INSUMO",$A303&lt;&gt;""),$A303&lt;&gt;"")</formula>
    </cfRule>
  </conditionalFormatting>
  <conditionalFormatting sqref="F303:G303">
    <cfRule type="expression" dxfId="1351" priority="1357" stopIfTrue="1">
      <formula>AND($A303&lt;&gt;"COMPOSICAO",$A303&lt;&gt;"INSUMO",$A303&lt;&gt;"")</formula>
    </cfRule>
    <cfRule type="expression" dxfId="1350" priority="1358" stopIfTrue="1">
      <formula>AND(OR($A303="COMPOSICAO",$A303="INSUMO",$A303&lt;&gt;""),$A303&lt;&gt;"")</formula>
    </cfRule>
  </conditionalFormatting>
  <conditionalFormatting sqref="E303:G303">
    <cfRule type="expression" dxfId="1349" priority="1355" stopIfTrue="1">
      <formula>AND($A303&lt;&gt;"COMPOSICAO",$A303&lt;&gt;"INSUMO",$A303&lt;&gt;"")</formula>
    </cfRule>
    <cfRule type="expression" dxfId="1348" priority="1356" stopIfTrue="1">
      <formula>AND(OR($A303="COMPOSICAO",$A303="INSUMO",$A303&lt;&gt;""),$A303&lt;&gt;"")</formula>
    </cfRule>
  </conditionalFormatting>
  <conditionalFormatting sqref="E303:G303">
    <cfRule type="expression" dxfId="1347" priority="1353" stopIfTrue="1">
      <formula>AND($A303&lt;&gt;"COMPOSICAO",$A303&lt;&gt;"INSUMO",$A303&lt;&gt;"")</formula>
    </cfRule>
    <cfRule type="expression" dxfId="1346" priority="1354" stopIfTrue="1">
      <formula>AND(OR($A303="COMPOSICAO",$A303="INSUMO",$A303&lt;&gt;""),$A303&lt;&gt;"")</formula>
    </cfRule>
  </conditionalFormatting>
  <conditionalFormatting sqref="E303">
    <cfRule type="expression" dxfId="1345" priority="1351" stopIfTrue="1">
      <formula>AND($A303&lt;&gt;"COMPOSICAO",$A303&lt;&gt;"INSUMO",$A303&lt;&gt;"")</formula>
    </cfRule>
    <cfRule type="expression" dxfId="1344" priority="1352" stopIfTrue="1">
      <formula>AND(OR($A303="COMPOSICAO",$A303="INSUMO",$A303&lt;&gt;""),$A303&lt;&gt;"")</formula>
    </cfRule>
  </conditionalFormatting>
  <conditionalFormatting sqref="E303:G303">
    <cfRule type="expression" dxfId="1343" priority="1349" stopIfTrue="1">
      <formula>AND($A303&lt;&gt;"COMPOSICAO",$A303&lt;&gt;"INSUMO",$A303&lt;&gt;"")</formula>
    </cfRule>
    <cfRule type="expression" dxfId="1342" priority="1350" stopIfTrue="1">
      <formula>AND(OR($A303="COMPOSICAO",$A303="INSUMO",$A303&lt;&gt;""),$A303&lt;&gt;"")</formula>
    </cfRule>
  </conditionalFormatting>
  <conditionalFormatting sqref="E303">
    <cfRule type="expression" dxfId="1341" priority="1347" stopIfTrue="1">
      <formula>AND($A303&lt;&gt;"COMPOSICAO",$A303&lt;&gt;"INSUMO",$A303&lt;&gt;"")</formula>
    </cfRule>
    <cfRule type="expression" dxfId="1340" priority="1348" stopIfTrue="1">
      <formula>AND(OR($A303="COMPOSICAO",$A303="INSUMO",$A303&lt;&gt;""),$A303&lt;&gt;"")</formula>
    </cfRule>
  </conditionalFormatting>
  <conditionalFormatting sqref="F303:G303">
    <cfRule type="expression" dxfId="1339" priority="1345" stopIfTrue="1">
      <formula>AND($A303&lt;&gt;"COMPOSICAO",$A303&lt;&gt;"INSUMO",$A303&lt;&gt;"")</formula>
    </cfRule>
    <cfRule type="expression" dxfId="1338" priority="1346" stopIfTrue="1">
      <formula>AND(OR($A303="COMPOSICAO",$A303="INSUMO",$A303&lt;&gt;""),$A303&lt;&gt;"")</formula>
    </cfRule>
  </conditionalFormatting>
  <conditionalFormatting sqref="E303:G303">
    <cfRule type="expression" dxfId="1337" priority="1343" stopIfTrue="1">
      <formula>AND($A303&lt;&gt;"COMPOSICAO",$A303&lt;&gt;"INSUMO",$A303&lt;&gt;"")</formula>
    </cfRule>
    <cfRule type="expression" dxfId="1336" priority="1344" stopIfTrue="1">
      <formula>AND(OR($A303="COMPOSICAO",$A303="INSUMO",$A303&lt;&gt;""),$A303&lt;&gt;"")</formula>
    </cfRule>
  </conditionalFormatting>
  <conditionalFormatting sqref="E303:G303">
    <cfRule type="expression" dxfId="1335" priority="1341" stopIfTrue="1">
      <formula>AND($A303&lt;&gt;"COMPOSICAO",$A303&lt;&gt;"INSUMO",$A303&lt;&gt;"")</formula>
    </cfRule>
    <cfRule type="expression" dxfId="1334" priority="1342" stopIfTrue="1">
      <formula>AND(OR($A303="COMPOSICAO",$A303="INSUMO",$A303&lt;&gt;""),$A303&lt;&gt;"")</formula>
    </cfRule>
  </conditionalFormatting>
  <conditionalFormatting sqref="E307:G307">
    <cfRule type="expression" dxfId="1333" priority="1339" stopIfTrue="1">
      <formula>AND($A307&lt;&gt;"COMPOSICAO",$A307&lt;&gt;"INSUMO",$A307&lt;&gt;"")</formula>
    </cfRule>
    <cfRule type="expression" dxfId="1332" priority="1340" stopIfTrue="1">
      <formula>AND(OR($A307="COMPOSICAO",$A307="INSUMO",$A307&lt;&gt;""),$A307&lt;&gt;"")</formula>
    </cfRule>
  </conditionalFormatting>
  <conditionalFormatting sqref="F307:G307">
    <cfRule type="expression" dxfId="1331" priority="1337" stopIfTrue="1">
      <formula>AND($A307&lt;&gt;"COMPOSICAO",$A307&lt;&gt;"INSUMO",$A307&lt;&gt;"")</formula>
    </cfRule>
    <cfRule type="expression" dxfId="1330" priority="1338" stopIfTrue="1">
      <formula>AND(OR($A307="COMPOSICAO",$A307="INSUMO",$A307&lt;&gt;""),$A307&lt;&gt;"")</formula>
    </cfRule>
  </conditionalFormatting>
  <conditionalFormatting sqref="E307:G307">
    <cfRule type="expression" dxfId="1329" priority="1335" stopIfTrue="1">
      <formula>AND($A307&lt;&gt;"COMPOSICAO",$A307&lt;&gt;"INSUMO",$A307&lt;&gt;"")</formula>
    </cfRule>
    <cfRule type="expression" dxfId="1328" priority="1336" stopIfTrue="1">
      <formula>AND(OR($A307="COMPOSICAO",$A307="INSUMO",$A307&lt;&gt;""),$A307&lt;&gt;"")</formula>
    </cfRule>
  </conditionalFormatting>
  <conditionalFormatting sqref="E307:G307">
    <cfRule type="expression" dxfId="1327" priority="1333" stopIfTrue="1">
      <formula>AND($A307&lt;&gt;"COMPOSICAO",$A307&lt;&gt;"INSUMO",$A307&lt;&gt;"")</formula>
    </cfRule>
    <cfRule type="expression" dxfId="1326" priority="1334" stopIfTrue="1">
      <formula>AND(OR($A307="COMPOSICAO",$A307="INSUMO",$A307&lt;&gt;""),$A307&lt;&gt;"")</formula>
    </cfRule>
  </conditionalFormatting>
  <conditionalFormatting sqref="E307">
    <cfRule type="expression" dxfId="1325" priority="1331" stopIfTrue="1">
      <formula>AND($A307&lt;&gt;"COMPOSICAO",$A307&lt;&gt;"INSUMO",$A307&lt;&gt;"")</formula>
    </cfRule>
    <cfRule type="expression" dxfId="1324" priority="1332" stopIfTrue="1">
      <formula>AND(OR($A307="COMPOSICAO",$A307="INSUMO",$A307&lt;&gt;""),$A307&lt;&gt;"")</formula>
    </cfRule>
  </conditionalFormatting>
  <conditionalFormatting sqref="E307:G307">
    <cfRule type="expression" dxfId="1323" priority="1329" stopIfTrue="1">
      <formula>AND($A307&lt;&gt;"COMPOSICAO",$A307&lt;&gt;"INSUMO",$A307&lt;&gt;"")</formula>
    </cfRule>
    <cfRule type="expression" dxfId="1322" priority="1330" stopIfTrue="1">
      <formula>AND(OR($A307="COMPOSICAO",$A307="INSUMO",$A307&lt;&gt;""),$A307&lt;&gt;"")</formula>
    </cfRule>
  </conditionalFormatting>
  <conditionalFormatting sqref="E307">
    <cfRule type="expression" dxfId="1321" priority="1327" stopIfTrue="1">
      <formula>AND($A307&lt;&gt;"COMPOSICAO",$A307&lt;&gt;"INSUMO",$A307&lt;&gt;"")</formula>
    </cfRule>
    <cfRule type="expression" dxfId="1320" priority="1328" stopIfTrue="1">
      <formula>AND(OR($A307="COMPOSICAO",$A307="INSUMO",$A307&lt;&gt;""),$A307&lt;&gt;"")</formula>
    </cfRule>
  </conditionalFormatting>
  <conditionalFormatting sqref="F307:G307">
    <cfRule type="expression" dxfId="1319" priority="1325" stopIfTrue="1">
      <formula>AND($A307&lt;&gt;"COMPOSICAO",$A307&lt;&gt;"INSUMO",$A307&lt;&gt;"")</formula>
    </cfRule>
    <cfRule type="expression" dxfId="1318" priority="1326" stopIfTrue="1">
      <formula>AND(OR($A307="COMPOSICAO",$A307="INSUMO",$A307&lt;&gt;""),$A307&lt;&gt;"")</formula>
    </cfRule>
  </conditionalFormatting>
  <conditionalFormatting sqref="E307:G307">
    <cfRule type="expression" dxfId="1317" priority="1323" stopIfTrue="1">
      <formula>AND($A307&lt;&gt;"COMPOSICAO",$A307&lt;&gt;"INSUMO",$A307&lt;&gt;"")</formula>
    </cfRule>
    <cfRule type="expression" dxfId="1316" priority="1324" stopIfTrue="1">
      <formula>AND(OR($A307="COMPOSICAO",$A307="INSUMO",$A307&lt;&gt;""),$A307&lt;&gt;"")</formula>
    </cfRule>
  </conditionalFormatting>
  <conditionalFormatting sqref="E307:G307">
    <cfRule type="expression" dxfId="1315" priority="1321" stopIfTrue="1">
      <formula>AND($A307&lt;&gt;"COMPOSICAO",$A307&lt;&gt;"INSUMO",$A307&lt;&gt;"")</formula>
    </cfRule>
    <cfRule type="expression" dxfId="1314" priority="1322" stopIfTrue="1">
      <formula>AND(OR($A307="COMPOSICAO",$A307="INSUMO",$A307&lt;&gt;""),$A307&lt;&gt;"")</formula>
    </cfRule>
  </conditionalFormatting>
  <conditionalFormatting sqref="E317:G317">
    <cfRule type="expression" dxfId="1313" priority="1319" stopIfTrue="1">
      <formula>AND($A317&lt;&gt;"COMPOSICAO",$A317&lt;&gt;"INSUMO",$A317&lt;&gt;"")</formula>
    </cfRule>
    <cfRule type="expression" dxfId="1312" priority="1320" stopIfTrue="1">
      <formula>AND(OR($A317="COMPOSICAO",$A317="INSUMO",$A317&lt;&gt;""),$A317&lt;&gt;"")</formula>
    </cfRule>
  </conditionalFormatting>
  <conditionalFormatting sqref="F317:G317">
    <cfRule type="expression" dxfId="1311" priority="1317" stopIfTrue="1">
      <formula>AND($A317&lt;&gt;"COMPOSICAO",$A317&lt;&gt;"INSUMO",$A317&lt;&gt;"")</formula>
    </cfRule>
    <cfRule type="expression" dxfId="1310" priority="1318" stopIfTrue="1">
      <formula>AND(OR($A317="COMPOSICAO",$A317="INSUMO",$A317&lt;&gt;""),$A317&lt;&gt;"")</formula>
    </cfRule>
  </conditionalFormatting>
  <conditionalFormatting sqref="E317:G317">
    <cfRule type="expression" dxfId="1309" priority="1315" stopIfTrue="1">
      <formula>AND($A317&lt;&gt;"COMPOSICAO",$A317&lt;&gt;"INSUMO",$A317&lt;&gt;"")</formula>
    </cfRule>
    <cfRule type="expression" dxfId="1308" priority="1316" stopIfTrue="1">
      <formula>AND(OR($A317="COMPOSICAO",$A317="INSUMO",$A317&lt;&gt;""),$A317&lt;&gt;"")</formula>
    </cfRule>
  </conditionalFormatting>
  <conditionalFormatting sqref="E317:G317">
    <cfRule type="expression" dxfId="1307" priority="1313" stopIfTrue="1">
      <formula>AND($A317&lt;&gt;"COMPOSICAO",$A317&lt;&gt;"INSUMO",$A317&lt;&gt;"")</formula>
    </cfRule>
    <cfRule type="expression" dxfId="1306" priority="1314" stopIfTrue="1">
      <formula>AND(OR($A317="COMPOSICAO",$A317="INSUMO",$A317&lt;&gt;""),$A317&lt;&gt;"")</formula>
    </cfRule>
  </conditionalFormatting>
  <conditionalFormatting sqref="E317">
    <cfRule type="expression" dxfId="1305" priority="1311" stopIfTrue="1">
      <formula>AND($A317&lt;&gt;"COMPOSICAO",$A317&lt;&gt;"INSUMO",$A317&lt;&gt;"")</formula>
    </cfRule>
    <cfRule type="expression" dxfId="1304" priority="1312" stopIfTrue="1">
      <formula>AND(OR($A317="COMPOSICAO",$A317="INSUMO",$A317&lt;&gt;""),$A317&lt;&gt;"")</formula>
    </cfRule>
  </conditionalFormatting>
  <conditionalFormatting sqref="E317:G317">
    <cfRule type="expression" dxfId="1303" priority="1309" stopIfTrue="1">
      <formula>AND($A317&lt;&gt;"COMPOSICAO",$A317&lt;&gt;"INSUMO",$A317&lt;&gt;"")</formula>
    </cfRule>
    <cfRule type="expression" dxfId="1302" priority="1310" stopIfTrue="1">
      <formula>AND(OR($A317="COMPOSICAO",$A317="INSUMO",$A317&lt;&gt;""),$A317&lt;&gt;"")</formula>
    </cfRule>
  </conditionalFormatting>
  <conditionalFormatting sqref="E317">
    <cfRule type="expression" dxfId="1301" priority="1307" stopIfTrue="1">
      <formula>AND($A317&lt;&gt;"COMPOSICAO",$A317&lt;&gt;"INSUMO",$A317&lt;&gt;"")</formula>
    </cfRule>
    <cfRule type="expression" dxfId="1300" priority="1308" stopIfTrue="1">
      <formula>AND(OR($A317="COMPOSICAO",$A317="INSUMO",$A317&lt;&gt;""),$A317&lt;&gt;"")</formula>
    </cfRule>
  </conditionalFormatting>
  <conditionalFormatting sqref="F317:G317">
    <cfRule type="expression" dxfId="1299" priority="1305" stopIfTrue="1">
      <formula>AND($A317&lt;&gt;"COMPOSICAO",$A317&lt;&gt;"INSUMO",$A317&lt;&gt;"")</formula>
    </cfRule>
    <cfRule type="expression" dxfId="1298" priority="1306" stopIfTrue="1">
      <formula>AND(OR($A317="COMPOSICAO",$A317="INSUMO",$A317&lt;&gt;""),$A317&lt;&gt;"")</formula>
    </cfRule>
  </conditionalFormatting>
  <conditionalFormatting sqref="E317:G317">
    <cfRule type="expression" dxfId="1297" priority="1303" stopIfTrue="1">
      <formula>AND($A317&lt;&gt;"COMPOSICAO",$A317&lt;&gt;"INSUMO",$A317&lt;&gt;"")</formula>
    </cfRule>
    <cfRule type="expression" dxfId="1296" priority="1304" stopIfTrue="1">
      <formula>AND(OR($A317="COMPOSICAO",$A317="INSUMO",$A317&lt;&gt;""),$A317&lt;&gt;"")</formula>
    </cfRule>
  </conditionalFormatting>
  <conditionalFormatting sqref="E317:G317">
    <cfRule type="expression" dxfId="1295" priority="1301" stopIfTrue="1">
      <formula>AND($A317&lt;&gt;"COMPOSICAO",$A317&lt;&gt;"INSUMO",$A317&lt;&gt;"")</formula>
    </cfRule>
    <cfRule type="expression" dxfId="1294" priority="1302" stopIfTrue="1">
      <formula>AND(OR($A317="COMPOSICAO",$A317="INSUMO",$A317&lt;&gt;""),$A317&lt;&gt;"")</formula>
    </cfRule>
  </conditionalFormatting>
  <conditionalFormatting sqref="E321:G321">
    <cfRule type="expression" dxfId="1293" priority="1299" stopIfTrue="1">
      <formula>AND($A321&lt;&gt;"COMPOSICAO",$A321&lt;&gt;"INSUMO",$A321&lt;&gt;"")</formula>
    </cfRule>
    <cfRule type="expression" dxfId="1292" priority="1300" stopIfTrue="1">
      <formula>AND(OR($A321="COMPOSICAO",$A321="INSUMO",$A321&lt;&gt;""),$A321&lt;&gt;"")</formula>
    </cfRule>
  </conditionalFormatting>
  <conditionalFormatting sqref="F321:G321">
    <cfRule type="expression" dxfId="1291" priority="1297" stopIfTrue="1">
      <formula>AND($A321&lt;&gt;"COMPOSICAO",$A321&lt;&gt;"INSUMO",$A321&lt;&gt;"")</formula>
    </cfRule>
    <cfRule type="expression" dxfId="1290" priority="1298" stopIfTrue="1">
      <formula>AND(OR($A321="COMPOSICAO",$A321="INSUMO",$A321&lt;&gt;""),$A321&lt;&gt;"")</formula>
    </cfRule>
  </conditionalFormatting>
  <conditionalFormatting sqref="E321:G321">
    <cfRule type="expression" dxfId="1289" priority="1295" stopIfTrue="1">
      <formula>AND($A321&lt;&gt;"COMPOSICAO",$A321&lt;&gt;"INSUMO",$A321&lt;&gt;"")</formula>
    </cfRule>
    <cfRule type="expression" dxfId="1288" priority="1296" stopIfTrue="1">
      <formula>AND(OR($A321="COMPOSICAO",$A321="INSUMO",$A321&lt;&gt;""),$A321&lt;&gt;"")</formula>
    </cfRule>
  </conditionalFormatting>
  <conditionalFormatting sqref="E321:G321">
    <cfRule type="expression" dxfId="1287" priority="1293" stopIfTrue="1">
      <formula>AND($A321&lt;&gt;"COMPOSICAO",$A321&lt;&gt;"INSUMO",$A321&lt;&gt;"")</formula>
    </cfRule>
    <cfRule type="expression" dxfId="1286" priority="1294" stopIfTrue="1">
      <formula>AND(OR($A321="COMPOSICAO",$A321="INSUMO",$A321&lt;&gt;""),$A321&lt;&gt;"")</formula>
    </cfRule>
  </conditionalFormatting>
  <conditionalFormatting sqref="E321">
    <cfRule type="expression" dxfId="1285" priority="1291" stopIfTrue="1">
      <formula>AND($A321&lt;&gt;"COMPOSICAO",$A321&lt;&gt;"INSUMO",$A321&lt;&gt;"")</formula>
    </cfRule>
    <cfRule type="expression" dxfId="1284" priority="1292" stopIfTrue="1">
      <formula>AND(OR($A321="COMPOSICAO",$A321="INSUMO",$A321&lt;&gt;""),$A321&lt;&gt;"")</formula>
    </cfRule>
  </conditionalFormatting>
  <conditionalFormatting sqref="E321:G321">
    <cfRule type="expression" dxfId="1283" priority="1289" stopIfTrue="1">
      <formula>AND($A321&lt;&gt;"COMPOSICAO",$A321&lt;&gt;"INSUMO",$A321&lt;&gt;"")</formula>
    </cfRule>
    <cfRule type="expression" dxfId="1282" priority="1290" stopIfTrue="1">
      <formula>AND(OR($A321="COMPOSICAO",$A321="INSUMO",$A321&lt;&gt;""),$A321&lt;&gt;"")</formula>
    </cfRule>
  </conditionalFormatting>
  <conditionalFormatting sqref="E321">
    <cfRule type="expression" dxfId="1281" priority="1287" stopIfTrue="1">
      <formula>AND($A321&lt;&gt;"COMPOSICAO",$A321&lt;&gt;"INSUMO",$A321&lt;&gt;"")</formula>
    </cfRule>
    <cfRule type="expression" dxfId="1280" priority="1288" stopIfTrue="1">
      <formula>AND(OR($A321="COMPOSICAO",$A321="INSUMO",$A321&lt;&gt;""),$A321&lt;&gt;"")</formula>
    </cfRule>
  </conditionalFormatting>
  <conditionalFormatting sqref="F321:G321">
    <cfRule type="expression" dxfId="1279" priority="1285" stopIfTrue="1">
      <formula>AND($A321&lt;&gt;"COMPOSICAO",$A321&lt;&gt;"INSUMO",$A321&lt;&gt;"")</formula>
    </cfRule>
    <cfRule type="expression" dxfId="1278" priority="1286" stopIfTrue="1">
      <formula>AND(OR($A321="COMPOSICAO",$A321="INSUMO",$A321&lt;&gt;""),$A321&lt;&gt;"")</formula>
    </cfRule>
  </conditionalFormatting>
  <conditionalFormatting sqref="E321:G321">
    <cfRule type="expression" dxfId="1277" priority="1283" stopIfTrue="1">
      <formula>AND($A321&lt;&gt;"COMPOSICAO",$A321&lt;&gt;"INSUMO",$A321&lt;&gt;"")</formula>
    </cfRule>
    <cfRule type="expression" dxfId="1276" priority="1284" stopIfTrue="1">
      <formula>AND(OR($A321="COMPOSICAO",$A321="INSUMO",$A321&lt;&gt;""),$A321&lt;&gt;"")</formula>
    </cfRule>
  </conditionalFormatting>
  <conditionalFormatting sqref="E321:G321">
    <cfRule type="expression" dxfId="1275" priority="1281" stopIfTrue="1">
      <formula>AND($A321&lt;&gt;"COMPOSICAO",$A321&lt;&gt;"INSUMO",$A321&lt;&gt;"")</formula>
    </cfRule>
    <cfRule type="expression" dxfId="1274" priority="1282" stopIfTrue="1">
      <formula>AND(OR($A321="COMPOSICAO",$A321="INSUMO",$A321&lt;&gt;""),$A321&lt;&gt;"")</formula>
    </cfRule>
  </conditionalFormatting>
  <conditionalFormatting sqref="E325:G325">
    <cfRule type="expression" dxfId="1273" priority="1279" stopIfTrue="1">
      <formula>AND($A325&lt;&gt;"COMPOSICAO",$A325&lt;&gt;"INSUMO",$A325&lt;&gt;"")</formula>
    </cfRule>
    <cfRule type="expression" dxfId="1272" priority="1280" stopIfTrue="1">
      <formula>AND(OR($A325="COMPOSICAO",$A325="INSUMO",$A325&lt;&gt;""),$A325&lt;&gt;"")</formula>
    </cfRule>
  </conditionalFormatting>
  <conditionalFormatting sqref="F325:G325">
    <cfRule type="expression" dxfId="1271" priority="1277" stopIfTrue="1">
      <formula>AND($A325&lt;&gt;"COMPOSICAO",$A325&lt;&gt;"INSUMO",$A325&lt;&gt;"")</formula>
    </cfRule>
    <cfRule type="expression" dxfId="1270" priority="1278" stopIfTrue="1">
      <formula>AND(OR($A325="COMPOSICAO",$A325="INSUMO",$A325&lt;&gt;""),$A325&lt;&gt;"")</formula>
    </cfRule>
  </conditionalFormatting>
  <conditionalFormatting sqref="E325:G325">
    <cfRule type="expression" dxfId="1269" priority="1275" stopIfTrue="1">
      <formula>AND($A325&lt;&gt;"COMPOSICAO",$A325&lt;&gt;"INSUMO",$A325&lt;&gt;"")</formula>
    </cfRule>
    <cfRule type="expression" dxfId="1268" priority="1276" stopIfTrue="1">
      <formula>AND(OR($A325="COMPOSICAO",$A325="INSUMO",$A325&lt;&gt;""),$A325&lt;&gt;"")</formula>
    </cfRule>
  </conditionalFormatting>
  <conditionalFormatting sqref="E325:G325">
    <cfRule type="expression" dxfId="1267" priority="1273" stopIfTrue="1">
      <formula>AND($A325&lt;&gt;"COMPOSICAO",$A325&lt;&gt;"INSUMO",$A325&lt;&gt;"")</formula>
    </cfRule>
    <cfRule type="expression" dxfId="1266" priority="1274" stopIfTrue="1">
      <formula>AND(OR($A325="COMPOSICAO",$A325="INSUMO",$A325&lt;&gt;""),$A325&lt;&gt;"")</formula>
    </cfRule>
  </conditionalFormatting>
  <conditionalFormatting sqref="E325">
    <cfRule type="expression" dxfId="1265" priority="1271" stopIfTrue="1">
      <formula>AND($A325&lt;&gt;"COMPOSICAO",$A325&lt;&gt;"INSUMO",$A325&lt;&gt;"")</formula>
    </cfRule>
    <cfRule type="expression" dxfId="1264" priority="1272" stopIfTrue="1">
      <formula>AND(OR($A325="COMPOSICAO",$A325="INSUMO",$A325&lt;&gt;""),$A325&lt;&gt;"")</formula>
    </cfRule>
  </conditionalFormatting>
  <conditionalFormatting sqref="E325:G325">
    <cfRule type="expression" dxfId="1263" priority="1269" stopIfTrue="1">
      <formula>AND($A325&lt;&gt;"COMPOSICAO",$A325&lt;&gt;"INSUMO",$A325&lt;&gt;"")</formula>
    </cfRule>
    <cfRule type="expression" dxfId="1262" priority="1270" stopIfTrue="1">
      <formula>AND(OR($A325="COMPOSICAO",$A325="INSUMO",$A325&lt;&gt;""),$A325&lt;&gt;"")</formula>
    </cfRule>
  </conditionalFormatting>
  <conditionalFormatting sqref="E325">
    <cfRule type="expression" dxfId="1261" priority="1267" stopIfTrue="1">
      <formula>AND($A325&lt;&gt;"COMPOSICAO",$A325&lt;&gt;"INSUMO",$A325&lt;&gt;"")</formula>
    </cfRule>
    <cfRule type="expression" dxfId="1260" priority="1268" stopIfTrue="1">
      <formula>AND(OR($A325="COMPOSICAO",$A325="INSUMO",$A325&lt;&gt;""),$A325&lt;&gt;"")</formula>
    </cfRule>
  </conditionalFormatting>
  <conditionalFormatting sqref="F325:G325">
    <cfRule type="expression" dxfId="1259" priority="1265" stopIfTrue="1">
      <formula>AND($A325&lt;&gt;"COMPOSICAO",$A325&lt;&gt;"INSUMO",$A325&lt;&gt;"")</formula>
    </cfRule>
    <cfRule type="expression" dxfId="1258" priority="1266" stopIfTrue="1">
      <formula>AND(OR($A325="COMPOSICAO",$A325="INSUMO",$A325&lt;&gt;""),$A325&lt;&gt;"")</formula>
    </cfRule>
  </conditionalFormatting>
  <conditionalFormatting sqref="E325:G325">
    <cfRule type="expression" dxfId="1257" priority="1263" stopIfTrue="1">
      <formula>AND($A325&lt;&gt;"COMPOSICAO",$A325&lt;&gt;"INSUMO",$A325&lt;&gt;"")</formula>
    </cfRule>
    <cfRule type="expression" dxfId="1256" priority="1264" stopIfTrue="1">
      <formula>AND(OR($A325="COMPOSICAO",$A325="INSUMO",$A325&lt;&gt;""),$A325&lt;&gt;"")</formula>
    </cfRule>
  </conditionalFormatting>
  <conditionalFormatting sqref="E325:G325">
    <cfRule type="expression" dxfId="1255" priority="1261" stopIfTrue="1">
      <formula>AND($A325&lt;&gt;"COMPOSICAO",$A325&lt;&gt;"INSUMO",$A325&lt;&gt;"")</formula>
    </cfRule>
    <cfRule type="expression" dxfId="1254" priority="1262" stopIfTrue="1">
      <formula>AND(OR($A325="COMPOSICAO",$A325="INSUMO",$A325&lt;&gt;""),$A325&lt;&gt;"")</formula>
    </cfRule>
  </conditionalFormatting>
  <conditionalFormatting sqref="E329:G329">
    <cfRule type="expression" dxfId="1253" priority="1259" stopIfTrue="1">
      <formula>AND($A329&lt;&gt;"COMPOSICAO",$A329&lt;&gt;"INSUMO",$A329&lt;&gt;"")</formula>
    </cfRule>
    <cfRule type="expression" dxfId="1252" priority="1260" stopIfTrue="1">
      <formula>AND(OR($A329="COMPOSICAO",$A329="INSUMO",$A329&lt;&gt;""),$A329&lt;&gt;"")</formula>
    </cfRule>
  </conditionalFormatting>
  <conditionalFormatting sqref="F329:G329">
    <cfRule type="expression" dxfId="1251" priority="1257" stopIfTrue="1">
      <formula>AND($A329&lt;&gt;"COMPOSICAO",$A329&lt;&gt;"INSUMO",$A329&lt;&gt;"")</formula>
    </cfRule>
    <cfRule type="expression" dxfId="1250" priority="1258" stopIfTrue="1">
      <formula>AND(OR($A329="COMPOSICAO",$A329="INSUMO",$A329&lt;&gt;""),$A329&lt;&gt;"")</formula>
    </cfRule>
  </conditionalFormatting>
  <conditionalFormatting sqref="E329:G329">
    <cfRule type="expression" dxfId="1249" priority="1255" stopIfTrue="1">
      <formula>AND($A329&lt;&gt;"COMPOSICAO",$A329&lt;&gt;"INSUMO",$A329&lt;&gt;"")</formula>
    </cfRule>
    <cfRule type="expression" dxfId="1248" priority="1256" stopIfTrue="1">
      <formula>AND(OR($A329="COMPOSICAO",$A329="INSUMO",$A329&lt;&gt;""),$A329&lt;&gt;"")</formula>
    </cfRule>
  </conditionalFormatting>
  <conditionalFormatting sqref="E329:G329">
    <cfRule type="expression" dxfId="1247" priority="1253" stopIfTrue="1">
      <formula>AND($A329&lt;&gt;"COMPOSICAO",$A329&lt;&gt;"INSUMO",$A329&lt;&gt;"")</formula>
    </cfRule>
    <cfRule type="expression" dxfId="1246" priority="1254" stopIfTrue="1">
      <formula>AND(OR($A329="COMPOSICAO",$A329="INSUMO",$A329&lt;&gt;""),$A329&lt;&gt;"")</formula>
    </cfRule>
  </conditionalFormatting>
  <conditionalFormatting sqref="E329">
    <cfRule type="expression" dxfId="1245" priority="1251" stopIfTrue="1">
      <formula>AND($A329&lt;&gt;"COMPOSICAO",$A329&lt;&gt;"INSUMO",$A329&lt;&gt;"")</formula>
    </cfRule>
    <cfRule type="expression" dxfId="1244" priority="1252" stopIfTrue="1">
      <formula>AND(OR($A329="COMPOSICAO",$A329="INSUMO",$A329&lt;&gt;""),$A329&lt;&gt;"")</formula>
    </cfRule>
  </conditionalFormatting>
  <conditionalFormatting sqref="E329:G329">
    <cfRule type="expression" dxfId="1243" priority="1249" stopIfTrue="1">
      <formula>AND($A329&lt;&gt;"COMPOSICAO",$A329&lt;&gt;"INSUMO",$A329&lt;&gt;"")</formula>
    </cfRule>
    <cfRule type="expression" dxfId="1242" priority="1250" stopIfTrue="1">
      <formula>AND(OR($A329="COMPOSICAO",$A329="INSUMO",$A329&lt;&gt;""),$A329&lt;&gt;"")</formula>
    </cfRule>
  </conditionalFormatting>
  <conditionalFormatting sqref="E329">
    <cfRule type="expression" dxfId="1241" priority="1247" stopIfTrue="1">
      <formula>AND($A329&lt;&gt;"COMPOSICAO",$A329&lt;&gt;"INSUMO",$A329&lt;&gt;"")</formula>
    </cfRule>
    <cfRule type="expression" dxfId="1240" priority="1248" stopIfTrue="1">
      <formula>AND(OR($A329="COMPOSICAO",$A329="INSUMO",$A329&lt;&gt;""),$A329&lt;&gt;"")</formula>
    </cfRule>
  </conditionalFormatting>
  <conditionalFormatting sqref="F329:G329">
    <cfRule type="expression" dxfId="1239" priority="1245" stopIfTrue="1">
      <formula>AND($A329&lt;&gt;"COMPOSICAO",$A329&lt;&gt;"INSUMO",$A329&lt;&gt;"")</formula>
    </cfRule>
    <cfRule type="expression" dxfId="1238" priority="1246" stopIfTrue="1">
      <formula>AND(OR($A329="COMPOSICAO",$A329="INSUMO",$A329&lt;&gt;""),$A329&lt;&gt;"")</formula>
    </cfRule>
  </conditionalFormatting>
  <conditionalFormatting sqref="E329:G329">
    <cfRule type="expression" dxfId="1237" priority="1243" stopIfTrue="1">
      <formula>AND($A329&lt;&gt;"COMPOSICAO",$A329&lt;&gt;"INSUMO",$A329&lt;&gt;"")</formula>
    </cfRule>
    <cfRule type="expression" dxfId="1236" priority="1244" stopIfTrue="1">
      <formula>AND(OR($A329="COMPOSICAO",$A329="INSUMO",$A329&lt;&gt;""),$A329&lt;&gt;"")</formula>
    </cfRule>
  </conditionalFormatting>
  <conditionalFormatting sqref="E329:G329">
    <cfRule type="expression" dxfId="1235" priority="1241" stopIfTrue="1">
      <formula>AND($A329&lt;&gt;"COMPOSICAO",$A329&lt;&gt;"INSUMO",$A329&lt;&gt;"")</formula>
    </cfRule>
    <cfRule type="expression" dxfId="1234" priority="1242" stopIfTrue="1">
      <formula>AND(OR($A329="COMPOSICAO",$A329="INSUMO",$A329&lt;&gt;""),$A329&lt;&gt;"")</formula>
    </cfRule>
  </conditionalFormatting>
  <conditionalFormatting sqref="E335:G335">
    <cfRule type="expression" dxfId="1233" priority="1239" stopIfTrue="1">
      <formula>AND($A335&lt;&gt;"COMPOSICAO",$A335&lt;&gt;"INSUMO",$A335&lt;&gt;"")</formula>
    </cfRule>
    <cfRule type="expression" dxfId="1232" priority="1240" stopIfTrue="1">
      <formula>AND(OR($A335="COMPOSICAO",$A335="INSUMO",$A335&lt;&gt;""),$A335&lt;&gt;"")</formula>
    </cfRule>
  </conditionalFormatting>
  <conditionalFormatting sqref="F335:G335">
    <cfRule type="expression" dxfId="1231" priority="1237" stopIfTrue="1">
      <formula>AND($A335&lt;&gt;"COMPOSICAO",$A335&lt;&gt;"INSUMO",$A335&lt;&gt;"")</formula>
    </cfRule>
    <cfRule type="expression" dxfId="1230" priority="1238" stopIfTrue="1">
      <formula>AND(OR($A335="COMPOSICAO",$A335="INSUMO",$A335&lt;&gt;""),$A335&lt;&gt;"")</formula>
    </cfRule>
  </conditionalFormatting>
  <conditionalFormatting sqref="E335:G335">
    <cfRule type="expression" dxfId="1229" priority="1235" stopIfTrue="1">
      <formula>AND($A335&lt;&gt;"COMPOSICAO",$A335&lt;&gt;"INSUMO",$A335&lt;&gt;"")</formula>
    </cfRule>
    <cfRule type="expression" dxfId="1228" priority="1236" stopIfTrue="1">
      <formula>AND(OR($A335="COMPOSICAO",$A335="INSUMO",$A335&lt;&gt;""),$A335&lt;&gt;"")</formula>
    </cfRule>
  </conditionalFormatting>
  <conditionalFormatting sqref="E335:G335">
    <cfRule type="expression" dxfId="1227" priority="1233" stopIfTrue="1">
      <formula>AND($A335&lt;&gt;"COMPOSICAO",$A335&lt;&gt;"INSUMO",$A335&lt;&gt;"")</formula>
    </cfRule>
    <cfRule type="expression" dxfId="1226" priority="1234" stopIfTrue="1">
      <formula>AND(OR($A335="COMPOSICAO",$A335="INSUMO",$A335&lt;&gt;""),$A335&lt;&gt;"")</formula>
    </cfRule>
  </conditionalFormatting>
  <conditionalFormatting sqref="E335">
    <cfRule type="expression" dxfId="1225" priority="1231" stopIfTrue="1">
      <formula>AND($A335&lt;&gt;"COMPOSICAO",$A335&lt;&gt;"INSUMO",$A335&lt;&gt;"")</formula>
    </cfRule>
    <cfRule type="expression" dxfId="1224" priority="1232" stopIfTrue="1">
      <formula>AND(OR($A335="COMPOSICAO",$A335="INSUMO",$A335&lt;&gt;""),$A335&lt;&gt;"")</formula>
    </cfRule>
  </conditionalFormatting>
  <conditionalFormatting sqref="E335:G335">
    <cfRule type="expression" dxfId="1223" priority="1229" stopIfTrue="1">
      <formula>AND($A335&lt;&gt;"COMPOSICAO",$A335&lt;&gt;"INSUMO",$A335&lt;&gt;"")</formula>
    </cfRule>
    <cfRule type="expression" dxfId="1222" priority="1230" stopIfTrue="1">
      <formula>AND(OR($A335="COMPOSICAO",$A335="INSUMO",$A335&lt;&gt;""),$A335&lt;&gt;"")</formula>
    </cfRule>
  </conditionalFormatting>
  <conditionalFormatting sqref="E335">
    <cfRule type="expression" dxfId="1221" priority="1227" stopIfTrue="1">
      <formula>AND($A335&lt;&gt;"COMPOSICAO",$A335&lt;&gt;"INSUMO",$A335&lt;&gt;"")</formula>
    </cfRule>
    <cfRule type="expression" dxfId="1220" priority="1228" stopIfTrue="1">
      <formula>AND(OR($A335="COMPOSICAO",$A335="INSUMO",$A335&lt;&gt;""),$A335&lt;&gt;"")</formula>
    </cfRule>
  </conditionalFormatting>
  <conditionalFormatting sqref="F335:G335">
    <cfRule type="expression" dxfId="1219" priority="1225" stopIfTrue="1">
      <formula>AND($A335&lt;&gt;"COMPOSICAO",$A335&lt;&gt;"INSUMO",$A335&lt;&gt;"")</formula>
    </cfRule>
    <cfRule type="expression" dxfId="1218" priority="1226" stopIfTrue="1">
      <formula>AND(OR($A335="COMPOSICAO",$A335="INSUMO",$A335&lt;&gt;""),$A335&lt;&gt;"")</formula>
    </cfRule>
  </conditionalFormatting>
  <conditionalFormatting sqref="E335:G335">
    <cfRule type="expression" dxfId="1217" priority="1223" stopIfTrue="1">
      <formula>AND($A335&lt;&gt;"COMPOSICAO",$A335&lt;&gt;"INSUMO",$A335&lt;&gt;"")</formula>
    </cfRule>
    <cfRule type="expression" dxfId="1216" priority="1224" stopIfTrue="1">
      <formula>AND(OR($A335="COMPOSICAO",$A335="INSUMO",$A335&lt;&gt;""),$A335&lt;&gt;"")</formula>
    </cfRule>
  </conditionalFormatting>
  <conditionalFormatting sqref="E335:G335">
    <cfRule type="expression" dxfId="1215" priority="1221" stopIfTrue="1">
      <formula>AND($A335&lt;&gt;"COMPOSICAO",$A335&lt;&gt;"INSUMO",$A335&lt;&gt;"")</formula>
    </cfRule>
    <cfRule type="expression" dxfId="1214" priority="1222" stopIfTrue="1">
      <formula>AND(OR($A335="COMPOSICAO",$A335="INSUMO",$A335&lt;&gt;""),$A335&lt;&gt;"")</formula>
    </cfRule>
  </conditionalFormatting>
  <conditionalFormatting sqref="F292:G292">
    <cfRule type="expression" dxfId="1213" priority="1219" stopIfTrue="1">
      <formula>AND($A292&lt;&gt;"COMPOSICAO",$A292&lt;&gt;"INSUMO",$A292&lt;&gt;"")</formula>
    </cfRule>
    <cfRule type="expression" dxfId="1212" priority="1220" stopIfTrue="1">
      <formula>AND(OR($A292="COMPOSICAO",$A292="INSUMO",$A292&lt;&gt;""),$A292&lt;&gt;"")</formula>
    </cfRule>
  </conditionalFormatting>
  <conditionalFormatting sqref="F292:G292">
    <cfRule type="expression" dxfId="1211" priority="1217" stopIfTrue="1">
      <formula>AND($A292&lt;&gt;"COMPOSICAO",$A292&lt;&gt;"INSUMO",$A292&lt;&gt;"")</formula>
    </cfRule>
    <cfRule type="expression" dxfId="1210" priority="1218" stopIfTrue="1">
      <formula>AND(OR($A292="COMPOSICAO",$A292="INSUMO",$A292&lt;&gt;""),$A292&lt;&gt;"")</formula>
    </cfRule>
  </conditionalFormatting>
  <conditionalFormatting sqref="G292">
    <cfRule type="expression" dxfId="1209" priority="1215" stopIfTrue="1">
      <formula>AND($A292&lt;&gt;"COMPOSICAO",$A292&lt;&gt;"INSUMO",$A292&lt;&gt;"")</formula>
    </cfRule>
    <cfRule type="expression" dxfId="1208" priority="1216" stopIfTrue="1">
      <formula>AND(OR($A292="COMPOSICAO",$A292="INSUMO",$A292&lt;&gt;""),$A292&lt;&gt;"")</formula>
    </cfRule>
  </conditionalFormatting>
  <conditionalFormatting sqref="F293:G293">
    <cfRule type="expression" dxfId="1207" priority="1213" stopIfTrue="1">
      <formula>AND($A293&lt;&gt;"COMPOSICAO",$A293&lt;&gt;"INSUMO",$A293&lt;&gt;"")</formula>
    </cfRule>
    <cfRule type="expression" dxfId="1206" priority="1214" stopIfTrue="1">
      <formula>AND(OR($A293="COMPOSICAO",$A293="INSUMO",$A293&lt;&gt;""),$A293&lt;&gt;"")</formula>
    </cfRule>
  </conditionalFormatting>
  <conditionalFormatting sqref="F293:G293">
    <cfRule type="expression" dxfId="1205" priority="1211" stopIfTrue="1">
      <formula>AND($A293&lt;&gt;"COMPOSICAO",$A293&lt;&gt;"INSUMO",$A293&lt;&gt;"")</formula>
    </cfRule>
    <cfRule type="expression" dxfId="1204" priority="1212" stopIfTrue="1">
      <formula>AND(OR($A293="COMPOSICAO",$A293="INSUMO",$A293&lt;&gt;""),$A293&lt;&gt;"")</formula>
    </cfRule>
  </conditionalFormatting>
  <conditionalFormatting sqref="G293">
    <cfRule type="expression" dxfId="1203" priority="1209" stopIfTrue="1">
      <formula>AND($A293&lt;&gt;"COMPOSICAO",$A293&lt;&gt;"INSUMO",$A293&lt;&gt;"")</formula>
    </cfRule>
    <cfRule type="expression" dxfId="1202" priority="1210" stopIfTrue="1">
      <formula>AND(OR($A293="COMPOSICAO",$A293="INSUMO",$A293&lt;&gt;""),$A293&lt;&gt;"")</formula>
    </cfRule>
  </conditionalFormatting>
  <conditionalFormatting sqref="F294:G294">
    <cfRule type="expression" dxfId="1201" priority="1207" stopIfTrue="1">
      <formula>AND($A294&lt;&gt;"COMPOSICAO",$A294&lt;&gt;"INSUMO",$A294&lt;&gt;"")</formula>
    </cfRule>
    <cfRule type="expression" dxfId="1200" priority="1208" stopIfTrue="1">
      <formula>AND(OR($A294="COMPOSICAO",$A294="INSUMO",$A294&lt;&gt;""),$A294&lt;&gt;"")</formula>
    </cfRule>
  </conditionalFormatting>
  <conditionalFormatting sqref="F294:G294">
    <cfRule type="expression" dxfId="1199" priority="1205" stopIfTrue="1">
      <formula>AND($A294&lt;&gt;"COMPOSICAO",$A294&lt;&gt;"INSUMO",$A294&lt;&gt;"")</formula>
    </cfRule>
    <cfRule type="expression" dxfId="1198" priority="1206" stopIfTrue="1">
      <formula>AND(OR($A294="COMPOSICAO",$A294="INSUMO",$A294&lt;&gt;""),$A294&lt;&gt;"")</formula>
    </cfRule>
  </conditionalFormatting>
  <conditionalFormatting sqref="G294">
    <cfRule type="expression" dxfId="1197" priority="1203" stopIfTrue="1">
      <formula>AND($A294&lt;&gt;"COMPOSICAO",$A294&lt;&gt;"INSUMO",$A294&lt;&gt;"")</formula>
    </cfRule>
    <cfRule type="expression" dxfId="1196" priority="1204" stopIfTrue="1">
      <formula>AND(OR($A294="COMPOSICAO",$A294="INSUMO",$A294&lt;&gt;""),$A294&lt;&gt;"")</formula>
    </cfRule>
  </conditionalFormatting>
  <conditionalFormatting sqref="F295:G295">
    <cfRule type="expression" dxfId="1195" priority="1201" stopIfTrue="1">
      <formula>AND($A295&lt;&gt;"COMPOSICAO",$A295&lt;&gt;"INSUMO",$A295&lt;&gt;"")</formula>
    </cfRule>
    <cfRule type="expression" dxfId="1194" priority="1202" stopIfTrue="1">
      <formula>AND(OR($A295="COMPOSICAO",$A295="INSUMO",$A295&lt;&gt;""),$A295&lt;&gt;"")</formula>
    </cfRule>
  </conditionalFormatting>
  <conditionalFormatting sqref="F295:G295">
    <cfRule type="expression" dxfId="1193" priority="1199" stopIfTrue="1">
      <formula>AND($A295&lt;&gt;"COMPOSICAO",$A295&lt;&gt;"INSUMO",$A295&lt;&gt;"")</formula>
    </cfRule>
    <cfRule type="expression" dxfId="1192" priority="1200" stopIfTrue="1">
      <formula>AND(OR($A295="COMPOSICAO",$A295="INSUMO",$A295&lt;&gt;""),$A295&lt;&gt;"")</formula>
    </cfRule>
  </conditionalFormatting>
  <conditionalFormatting sqref="G295">
    <cfRule type="expression" dxfId="1191" priority="1197" stopIfTrue="1">
      <formula>AND($A295&lt;&gt;"COMPOSICAO",$A295&lt;&gt;"INSUMO",$A295&lt;&gt;"")</formula>
    </cfRule>
    <cfRule type="expression" dxfId="1190" priority="1198" stopIfTrue="1">
      <formula>AND(OR($A295="COMPOSICAO",$A295="INSUMO",$A295&lt;&gt;""),$A295&lt;&gt;"")</formula>
    </cfRule>
  </conditionalFormatting>
  <conditionalFormatting sqref="F296:G296">
    <cfRule type="expression" dxfId="1189" priority="1195" stopIfTrue="1">
      <formula>AND($A296&lt;&gt;"COMPOSICAO",$A296&lt;&gt;"INSUMO",$A296&lt;&gt;"")</formula>
    </cfRule>
    <cfRule type="expression" dxfId="1188" priority="1196" stopIfTrue="1">
      <formula>AND(OR($A296="COMPOSICAO",$A296="INSUMO",$A296&lt;&gt;""),$A296&lt;&gt;"")</formula>
    </cfRule>
  </conditionalFormatting>
  <conditionalFormatting sqref="F296:G296">
    <cfRule type="expression" dxfId="1187" priority="1193" stopIfTrue="1">
      <formula>AND($A296&lt;&gt;"COMPOSICAO",$A296&lt;&gt;"INSUMO",$A296&lt;&gt;"")</formula>
    </cfRule>
    <cfRule type="expression" dxfId="1186" priority="1194" stopIfTrue="1">
      <formula>AND(OR($A296="COMPOSICAO",$A296="INSUMO",$A296&lt;&gt;""),$A296&lt;&gt;"")</formula>
    </cfRule>
  </conditionalFormatting>
  <conditionalFormatting sqref="G296">
    <cfRule type="expression" dxfId="1185" priority="1191" stopIfTrue="1">
      <formula>AND($A296&lt;&gt;"COMPOSICAO",$A296&lt;&gt;"INSUMO",$A296&lt;&gt;"")</formula>
    </cfRule>
    <cfRule type="expression" dxfId="1184" priority="1192" stopIfTrue="1">
      <formula>AND(OR($A296="COMPOSICAO",$A296="INSUMO",$A296&lt;&gt;""),$A296&lt;&gt;"")</formula>
    </cfRule>
  </conditionalFormatting>
  <conditionalFormatting sqref="F300:G300">
    <cfRule type="expression" dxfId="1183" priority="1189" stopIfTrue="1">
      <formula>AND($A300&lt;&gt;"COMPOSICAO",$A300&lt;&gt;"INSUMO",$A300&lt;&gt;"")</formula>
    </cfRule>
    <cfRule type="expression" dxfId="1182" priority="1190" stopIfTrue="1">
      <formula>AND(OR($A300="COMPOSICAO",$A300="INSUMO",$A300&lt;&gt;""),$A300&lt;&gt;"")</formula>
    </cfRule>
  </conditionalFormatting>
  <conditionalFormatting sqref="F300:G300">
    <cfRule type="expression" dxfId="1181" priority="1187" stopIfTrue="1">
      <formula>AND($A300&lt;&gt;"COMPOSICAO",$A300&lt;&gt;"INSUMO",$A300&lt;&gt;"")</formula>
    </cfRule>
    <cfRule type="expression" dxfId="1180" priority="1188" stopIfTrue="1">
      <formula>AND(OR($A300="COMPOSICAO",$A300="INSUMO",$A300&lt;&gt;""),$A300&lt;&gt;"")</formula>
    </cfRule>
  </conditionalFormatting>
  <conditionalFormatting sqref="G300">
    <cfRule type="expression" dxfId="1179" priority="1185" stopIfTrue="1">
      <formula>AND($A300&lt;&gt;"COMPOSICAO",$A300&lt;&gt;"INSUMO",$A300&lt;&gt;"")</formula>
    </cfRule>
    <cfRule type="expression" dxfId="1178" priority="1186" stopIfTrue="1">
      <formula>AND(OR($A300="COMPOSICAO",$A300="INSUMO",$A300&lt;&gt;""),$A300&lt;&gt;"")</formula>
    </cfRule>
  </conditionalFormatting>
  <conditionalFormatting sqref="F304:G304">
    <cfRule type="expression" dxfId="1177" priority="1183" stopIfTrue="1">
      <formula>AND($A304&lt;&gt;"COMPOSICAO",$A304&lt;&gt;"INSUMO",$A304&lt;&gt;"")</formula>
    </cfRule>
    <cfRule type="expression" dxfId="1176" priority="1184" stopIfTrue="1">
      <formula>AND(OR($A304="COMPOSICAO",$A304="INSUMO",$A304&lt;&gt;""),$A304&lt;&gt;"")</formula>
    </cfRule>
  </conditionalFormatting>
  <conditionalFormatting sqref="F304:G304">
    <cfRule type="expression" dxfId="1175" priority="1181" stopIfTrue="1">
      <formula>AND($A304&lt;&gt;"COMPOSICAO",$A304&lt;&gt;"INSUMO",$A304&lt;&gt;"")</formula>
    </cfRule>
    <cfRule type="expression" dxfId="1174" priority="1182" stopIfTrue="1">
      <formula>AND(OR($A304="COMPOSICAO",$A304="INSUMO",$A304&lt;&gt;""),$A304&lt;&gt;"")</formula>
    </cfRule>
  </conditionalFormatting>
  <conditionalFormatting sqref="G304">
    <cfRule type="expression" dxfId="1173" priority="1179" stopIfTrue="1">
      <formula>AND($A304&lt;&gt;"COMPOSICAO",$A304&lt;&gt;"INSUMO",$A304&lt;&gt;"")</formula>
    </cfRule>
    <cfRule type="expression" dxfId="1172" priority="1180" stopIfTrue="1">
      <formula>AND(OR($A304="COMPOSICAO",$A304="INSUMO",$A304&lt;&gt;""),$A304&lt;&gt;"")</formula>
    </cfRule>
  </conditionalFormatting>
  <conditionalFormatting sqref="F308:G308">
    <cfRule type="expression" dxfId="1171" priority="1177" stopIfTrue="1">
      <formula>AND($A308&lt;&gt;"COMPOSICAO",$A308&lt;&gt;"INSUMO",$A308&lt;&gt;"")</formula>
    </cfRule>
    <cfRule type="expression" dxfId="1170" priority="1178" stopIfTrue="1">
      <formula>AND(OR($A308="COMPOSICAO",$A308="INSUMO",$A308&lt;&gt;""),$A308&lt;&gt;"")</formula>
    </cfRule>
  </conditionalFormatting>
  <conditionalFormatting sqref="F308:G308">
    <cfRule type="expression" dxfId="1169" priority="1175" stopIfTrue="1">
      <formula>AND($A308&lt;&gt;"COMPOSICAO",$A308&lt;&gt;"INSUMO",$A308&lt;&gt;"")</formula>
    </cfRule>
    <cfRule type="expression" dxfId="1168" priority="1176" stopIfTrue="1">
      <formula>AND(OR($A308="COMPOSICAO",$A308="INSUMO",$A308&lt;&gt;""),$A308&lt;&gt;"")</formula>
    </cfRule>
  </conditionalFormatting>
  <conditionalFormatting sqref="G308">
    <cfRule type="expression" dxfId="1167" priority="1173" stopIfTrue="1">
      <formula>AND($A308&lt;&gt;"COMPOSICAO",$A308&lt;&gt;"INSUMO",$A308&lt;&gt;"")</formula>
    </cfRule>
    <cfRule type="expression" dxfId="1166" priority="1174" stopIfTrue="1">
      <formula>AND(OR($A308="COMPOSICAO",$A308="INSUMO",$A308&lt;&gt;""),$A308&lt;&gt;"")</formula>
    </cfRule>
  </conditionalFormatting>
  <conditionalFormatting sqref="F309:G309">
    <cfRule type="expression" dxfId="1165" priority="1171" stopIfTrue="1">
      <formula>AND($A309&lt;&gt;"COMPOSICAO",$A309&lt;&gt;"INSUMO",$A309&lt;&gt;"")</formula>
    </cfRule>
    <cfRule type="expression" dxfId="1164" priority="1172" stopIfTrue="1">
      <formula>AND(OR($A309="COMPOSICAO",$A309="INSUMO",$A309&lt;&gt;""),$A309&lt;&gt;"")</formula>
    </cfRule>
  </conditionalFormatting>
  <conditionalFormatting sqref="F309:G309">
    <cfRule type="expression" dxfId="1163" priority="1169" stopIfTrue="1">
      <formula>AND($A309&lt;&gt;"COMPOSICAO",$A309&lt;&gt;"INSUMO",$A309&lt;&gt;"")</formula>
    </cfRule>
    <cfRule type="expression" dxfId="1162" priority="1170" stopIfTrue="1">
      <formula>AND(OR($A309="COMPOSICAO",$A309="INSUMO",$A309&lt;&gt;""),$A309&lt;&gt;"")</formula>
    </cfRule>
  </conditionalFormatting>
  <conditionalFormatting sqref="G309">
    <cfRule type="expression" dxfId="1161" priority="1167" stopIfTrue="1">
      <formula>AND($A309&lt;&gt;"COMPOSICAO",$A309&lt;&gt;"INSUMO",$A309&lt;&gt;"")</formula>
    </cfRule>
    <cfRule type="expression" dxfId="1160" priority="1168" stopIfTrue="1">
      <formula>AND(OR($A309="COMPOSICAO",$A309="INSUMO",$A309&lt;&gt;""),$A309&lt;&gt;"")</formula>
    </cfRule>
  </conditionalFormatting>
  <conditionalFormatting sqref="F310:G310">
    <cfRule type="expression" dxfId="1159" priority="1165" stopIfTrue="1">
      <formula>AND($A310&lt;&gt;"COMPOSICAO",$A310&lt;&gt;"INSUMO",$A310&lt;&gt;"")</formula>
    </cfRule>
    <cfRule type="expression" dxfId="1158" priority="1166" stopIfTrue="1">
      <formula>AND(OR($A310="COMPOSICAO",$A310="INSUMO",$A310&lt;&gt;""),$A310&lt;&gt;"")</formula>
    </cfRule>
  </conditionalFormatting>
  <conditionalFormatting sqref="F310:G310">
    <cfRule type="expression" dxfId="1157" priority="1163" stopIfTrue="1">
      <formula>AND($A310&lt;&gt;"COMPOSICAO",$A310&lt;&gt;"INSUMO",$A310&lt;&gt;"")</formula>
    </cfRule>
    <cfRule type="expression" dxfId="1156" priority="1164" stopIfTrue="1">
      <formula>AND(OR($A310="COMPOSICAO",$A310="INSUMO",$A310&lt;&gt;""),$A310&lt;&gt;"")</formula>
    </cfRule>
  </conditionalFormatting>
  <conditionalFormatting sqref="G310">
    <cfRule type="expression" dxfId="1155" priority="1161" stopIfTrue="1">
      <formula>AND($A310&lt;&gt;"COMPOSICAO",$A310&lt;&gt;"INSUMO",$A310&lt;&gt;"")</formula>
    </cfRule>
    <cfRule type="expression" dxfId="1154" priority="1162" stopIfTrue="1">
      <formula>AND(OR($A310="COMPOSICAO",$A310="INSUMO",$A310&lt;&gt;""),$A310&lt;&gt;"")</formula>
    </cfRule>
  </conditionalFormatting>
  <conditionalFormatting sqref="F311:G311">
    <cfRule type="expression" dxfId="1153" priority="1159" stopIfTrue="1">
      <formula>AND($A311&lt;&gt;"COMPOSICAO",$A311&lt;&gt;"INSUMO",$A311&lt;&gt;"")</formula>
    </cfRule>
    <cfRule type="expression" dxfId="1152" priority="1160" stopIfTrue="1">
      <formula>AND(OR($A311="COMPOSICAO",$A311="INSUMO",$A311&lt;&gt;""),$A311&lt;&gt;"")</formula>
    </cfRule>
  </conditionalFormatting>
  <conditionalFormatting sqref="F311:G311">
    <cfRule type="expression" dxfId="1151" priority="1157" stopIfTrue="1">
      <formula>AND($A311&lt;&gt;"COMPOSICAO",$A311&lt;&gt;"INSUMO",$A311&lt;&gt;"")</formula>
    </cfRule>
    <cfRule type="expression" dxfId="1150" priority="1158" stopIfTrue="1">
      <formula>AND(OR($A311="COMPOSICAO",$A311="INSUMO",$A311&lt;&gt;""),$A311&lt;&gt;"")</formula>
    </cfRule>
  </conditionalFormatting>
  <conditionalFormatting sqref="G311">
    <cfRule type="expression" dxfId="1149" priority="1155" stopIfTrue="1">
      <formula>AND($A311&lt;&gt;"COMPOSICAO",$A311&lt;&gt;"INSUMO",$A311&lt;&gt;"")</formula>
    </cfRule>
    <cfRule type="expression" dxfId="1148" priority="1156" stopIfTrue="1">
      <formula>AND(OR($A311="COMPOSICAO",$A311="INSUMO",$A311&lt;&gt;""),$A311&lt;&gt;"")</formula>
    </cfRule>
  </conditionalFormatting>
  <conditionalFormatting sqref="F312:G312">
    <cfRule type="expression" dxfId="1147" priority="1153" stopIfTrue="1">
      <formula>AND($A312&lt;&gt;"COMPOSICAO",$A312&lt;&gt;"INSUMO",$A312&lt;&gt;"")</formula>
    </cfRule>
    <cfRule type="expression" dxfId="1146" priority="1154" stopIfTrue="1">
      <formula>AND(OR($A312="COMPOSICAO",$A312="INSUMO",$A312&lt;&gt;""),$A312&lt;&gt;"")</formula>
    </cfRule>
  </conditionalFormatting>
  <conditionalFormatting sqref="F312:G312">
    <cfRule type="expression" dxfId="1145" priority="1151" stopIfTrue="1">
      <formula>AND($A312&lt;&gt;"COMPOSICAO",$A312&lt;&gt;"INSUMO",$A312&lt;&gt;"")</formula>
    </cfRule>
    <cfRule type="expression" dxfId="1144" priority="1152" stopIfTrue="1">
      <formula>AND(OR($A312="COMPOSICAO",$A312="INSUMO",$A312&lt;&gt;""),$A312&lt;&gt;"")</formula>
    </cfRule>
  </conditionalFormatting>
  <conditionalFormatting sqref="G312">
    <cfRule type="expression" dxfId="1143" priority="1149" stopIfTrue="1">
      <formula>AND($A312&lt;&gt;"COMPOSICAO",$A312&lt;&gt;"INSUMO",$A312&lt;&gt;"")</formula>
    </cfRule>
    <cfRule type="expression" dxfId="1142" priority="1150" stopIfTrue="1">
      <formula>AND(OR($A312="COMPOSICAO",$A312="INSUMO",$A312&lt;&gt;""),$A312&lt;&gt;"")</formula>
    </cfRule>
  </conditionalFormatting>
  <conditionalFormatting sqref="F313:G313">
    <cfRule type="expression" dxfId="1141" priority="1147" stopIfTrue="1">
      <formula>AND($A313&lt;&gt;"COMPOSICAO",$A313&lt;&gt;"INSUMO",$A313&lt;&gt;"")</formula>
    </cfRule>
    <cfRule type="expression" dxfId="1140" priority="1148" stopIfTrue="1">
      <formula>AND(OR($A313="COMPOSICAO",$A313="INSUMO",$A313&lt;&gt;""),$A313&lt;&gt;"")</formula>
    </cfRule>
  </conditionalFormatting>
  <conditionalFormatting sqref="F313:G313">
    <cfRule type="expression" dxfId="1139" priority="1145" stopIfTrue="1">
      <formula>AND($A313&lt;&gt;"COMPOSICAO",$A313&lt;&gt;"INSUMO",$A313&lt;&gt;"")</formula>
    </cfRule>
    <cfRule type="expression" dxfId="1138" priority="1146" stopIfTrue="1">
      <formula>AND(OR($A313="COMPOSICAO",$A313="INSUMO",$A313&lt;&gt;""),$A313&lt;&gt;"")</formula>
    </cfRule>
  </conditionalFormatting>
  <conditionalFormatting sqref="G313">
    <cfRule type="expression" dxfId="1137" priority="1143" stopIfTrue="1">
      <formula>AND($A313&lt;&gt;"COMPOSICAO",$A313&lt;&gt;"INSUMO",$A313&lt;&gt;"")</formula>
    </cfRule>
    <cfRule type="expression" dxfId="1136" priority="1144" stopIfTrue="1">
      <formula>AND(OR($A313="COMPOSICAO",$A313="INSUMO",$A313&lt;&gt;""),$A313&lt;&gt;"")</formula>
    </cfRule>
  </conditionalFormatting>
  <conditionalFormatting sqref="F314:G314">
    <cfRule type="expression" dxfId="1135" priority="1141" stopIfTrue="1">
      <formula>AND($A314&lt;&gt;"COMPOSICAO",$A314&lt;&gt;"INSUMO",$A314&lt;&gt;"")</formula>
    </cfRule>
    <cfRule type="expression" dxfId="1134" priority="1142" stopIfTrue="1">
      <formula>AND(OR($A314="COMPOSICAO",$A314="INSUMO",$A314&lt;&gt;""),$A314&lt;&gt;"")</formula>
    </cfRule>
  </conditionalFormatting>
  <conditionalFormatting sqref="F314:G314">
    <cfRule type="expression" dxfId="1133" priority="1139" stopIfTrue="1">
      <formula>AND($A314&lt;&gt;"COMPOSICAO",$A314&lt;&gt;"INSUMO",$A314&lt;&gt;"")</formula>
    </cfRule>
    <cfRule type="expression" dxfId="1132" priority="1140" stopIfTrue="1">
      <formula>AND(OR($A314="COMPOSICAO",$A314="INSUMO",$A314&lt;&gt;""),$A314&lt;&gt;"")</formula>
    </cfRule>
  </conditionalFormatting>
  <conditionalFormatting sqref="G314">
    <cfRule type="expression" dxfId="1131" priority="1137" stopIfTrue="1">
      <formula>AND($A314&lt;&gt;"COMPOSICAO",$A314&lt;&gt;"INSUMO",$A314&lt;&gt;"")</formula>
    </cfRule>
    <cfRule type="expression" dxfId="1130" priority="1138" stopIfTrue="1">
      <formula>AND(OR($A314="COMPOSICAO",$A314="INSUMO",$A314&lt;&gt;""),$A314&lt;&gt;"")</formula>
    </cfRule>
  </conditionalFormatting>
  <conditionalFormatting sqref="F318:G318">
    <cfRule type="expression" dxfId="1129" priority="1135" stopIfTrue="1">
      <formula>AND($A318&lt;&gt;"COMPOSICAO",$A318&lt;&gt;"INSUMO",$A318&lt;&gt;"")</formula>
    </cfRule>
    <cfRule type="expression" dxfId="1128" priority="1136" stopIfTrue="1">
      <formula>AND(OR($A318="COMPOSICAO",$A318="INSUMO",$A318&lt;&gt;""),$A318&lt;&gt;"")</formula>
    </cfRule>
  </conditionalFormatting>
  <conditionalFormatting sqref="F318:G318">
    <cfRule type="expression" dxfId="1127" priority="1133" stopIfTrue="1">
      <formula>AND($A318&lt;&gt;"COMPOSICAO",$A318&lt;&gt;"INSUMO",$A318&lt;&gt;"")</formula>
    </cfRule>
    <cfRule type="expression" dxfId="1126" priority="1134" stopIfTrue="1">
      <formula>AND(OR($A318="COMPOSICAO",$A318="INSUMO",$A318&lt;&gt;""),$A318&lt;&gt;"")</formula>
    </cfRule>
  </conditionalFormatting>
  <conditionalFormatting sqref="G318">
    <cfRule type="expression" dxfId="1125" priority="1131" stopIfTrue="1">
      <formula>AND($A318&lt;&gt;"COMPOSICAO",$A318&lt;&gt;"INSUMO",$A318&lt;&gt;"")</formula>
    </cfRule>
    <cfRule type="expression" dxfId="1124" priority="1132" stopIfTrue="1">
      <formula>AND(OR($A318="COMPOSICAO",$A318="INSUMO",$A318&lt;&gt;""),$A318&lt;&gt;"")</formula>
    </cfRule>
  </conditionalFormatting>
  <conditionalFormatting sqref="F322:G322">
    <cfRule type="expression" dxfId="1123" priority="1129" stopIfTrue="1">
      <formula>AND($A322&lt;&gt;"COMPOSICAO",$A322&lt;&gt;"INSUMO",$A322&lt;&gt;"")</formula>
    </cfRule>
    <cfRule type="expression" dxfId="1122" priority="1130" stopIfTrue="1">
      <formula>AND(OR($A322="COMPOSICAO",$A322="INSUMO",$A322&lt;&gt;""),$A322&lt;&gt;"")</formula>
    </cfRule>
  </conditionalFormatting>
  <conditionalFormatting sqref="F322:G322">
    <cfRule type="expression" dxfId="1121" priority="1127" stopIfTrue="1">
      <formula>AND($A322&lt;&gt;"COMPOSICAO",$A322&lt;&gt;"INSUMO",$A322&lt;&gt;"")</formula>
    </cfRule>
    <cfRule type="expression" dxfId="1120" priority="1128" stopIfTrue="1">
      <formula>AND(OR($A322="COMPOSICAO",$A322="INSUMO",$A322&lt;&gt;""),$A322&lt;&gt;"")</formula>
    </cfRule>
  </conditionalFormatting>
  <conditionalFormatting sqref="G322">
    <cfRule type="expression" dxfId="1119" priority="1125" stopIfTrue="1">
      <formula>AND($A322&lt;&gt;"COMPOSICAO",$A322&lt;&gt;"INSUMO",$A322&lt;&gt;"")</formula>
    </cfRule>
    <cfRule type="expression" dxfId="1118" priority="1126" stopIfTrue="1">
      <formula>AND(OR($A322="COMPOSICAO",$A322="INSUMO",$A322&lt;&gt;""),$A322&lt;&gt;"")</formula>
    </cfRule>
  </conditionalFormatting>
  <conditionalFormatting sqref="F326:G326">
    <cfRule type="expression" dxfId="1117" priority="1123" stopIfTrue="1">
      <formula>AND($A326&lt;&gt;"COMPOSICAO",$A326&lt;&gt;"INSUMO",$A326&lt;&gt;"")</formula>
    </cfRule>
    <cfRule type="expression" dxfId="1116" priority="1124" stopIfTrue="1">
      <formula>AND(OR($A326="COMPOSICAO",$A326="INSUMO",$A326&lt;&gt;""),$A326&lt;&gt;"")</formula>
    </cfRule>
  </conditionalFormatting>
  <conditionalFormatting sqref="F326:G326">
    <cfRule type="expression" dxfId="1115" priority="1121" stopIfTrue="1">
      <formula>AND($A326&lt;&gt;"COMPOSICAO",$A326&lt;&gt;"INSUMO",$A326&lt;&gt;"")</formula>
    </cfRule>
    <cfRule type="expression" dxfId="1114" priority="1122" stopIfTrue="1">
      <formula>AND(OR($A326="COMPOSICAO",$A326="INSUMO",$A326&lt;&gt;""),$A326&lt;&gt;"")</formula>
    </cfRule>
  </conditionalFormatting>
  <conditionalFormatting sqref="G326">
    <cfRule type="expression" dxfId="1113" priority="1119" stopIfTrue="1">
      <formula>AND($A326&lt;&gt;"COMPOSICAO",$A326&lt;&gt;"INSUMO",$A326&lt;&gt;"")</formula>
    </cfRule>
    <cfRule type="expression" dxfId="1112" priority="1120" stopIfTrue="1">
      <formula>AND(OR($A326="COMPOSICAO",$A326="INSUMO",$A326&lt;&gt;""),$A326&lt;&gt;"")</formula>
    </cfRule>
  </conditionalFormatting>
  <conditionalFormatting sqref="F330:G330">
    <cfRule type="expression" dxfId="1111" priority="1117" stopIfTrue="1">
      <formula>AND($A330&lt;&gt;"COMPOSICAO",$A330&lt;&gt;"INSUMO",$A330&lt;&gt;"")</formula>
    </cfRule>
    <cfRule type="expression" dxfId="1110" priority="1118" stopIfTrue="1">
      <formula>AND(OR($A330="COMPOSICAO",$A330="INSUMO",$A330&lt;&gt;""),$A330&lt;&gt;"")</formula>
    </cfRule>
  </conditionalFormatting>
  <conditionalFormatting sqref="F330:G330">
    <cfRule type="expression" dxfId="1109" priority="1115" stopIfTrue="1">
      <formula>AND($A330&lt;&gt;"COMPOSICAO",$A330&lt;&gt;"INSUMO",$A330&lt;&gt;"")</formula>
    </cfRule>
    <cfRule type="expression" dxfId="1108" priority="1116" stopIfTrue="1">
      <formula>AND(OR($A330="COMPOSICAO",$A330="INSUMO",$A330&lt;&gt;""),$A330&lt;&gt;"")</formula>
    </cfRule>
  </conditionalFormatting>
  <conditionalFormatting sqref="G330">
    <cfRule type="expression" dxfId="1107" priority="1113" stopIfTrue="1">
      <formula>AND($A330&lt;&gt;"COMPOSICAO",$A330&lt;&gt;"INSUMO",$A330&lt;&gt;"")</formula>
    </cfRule>
    <cfRule type="expression" dxfId="1106" priority="1114" stopIfTrue="1">
      <formula>AND(OR($A330="COMPOSICAO",$A330="INSUMO",$A330&lt;&gt;""),$A330&lt;&gt;"")</formula>
    </cfRule>
  </conditionalFormatting>
  <conditionalFormatting sqref="F331:G331">
    <cfRule type="expression" dxfId="1105" priority="1111" stopIfTrue="1">
      <formula>AND($A331&lt;&gt;"COMPOSICAO",$A331&lt;&gt;"INSUMO",$A331&lt;&gt;"")</formula>
    </cfRule>
    <cfRule type="expression" dxfId="1104" priority="1112" stopIfTrue="1">
      <formula>AND(OR($A331="COMPOSICAO",$A331="INSUMO",$A331&lt;&gt;""),$A331&lt;&gt;"")</formula>
    </cfRule>
  </conditionalFormatting>
  <conditionalFormatting sqref="F331:G331">
    <cfRule type="expression" dxfId="1103" priority="1109" stopIfTrue="1">
      <formula>AND($A331&lt;&gt;"COMPOSICAO",$A331&lt;&gt;"INSUMO",$A331&lt;&gt;"")</formula>
    </cfRule>
    <cfRule type="expression" dxfId="1102" priority="1110" stopIfTrue="1">
      <formula>AND(OR($A331="COMPOSICAO",$A331="INSUMO",$A331&lt;&gt;""),$A331&lt;&gt;"")</formula>
    </cfRule>
  </conditionalFormatting>
  <conditionalFormatting sqref="G331">
    <cfRule type="expression" dxfId="1101" priority="1107" stopIfTrue="1">
      <formula>AND($A331&lt;&gt;"COMPOSICAO",$A331&lt;&gt;"INSUMO",$A331&lt;&gt;"")</formula>
    </cfRule>
    <cfRule type="expression" dxfId="1100" priority="1108" stopIfTrue="1">
      <formula>AND(OR($A331="COMPOSICAO",$A331="INSUMO",$A331&lt;&gt;""),$A331&lt;&gt;"")</formula>
    </cfRule>
  </conditionalFormatting>
  <conditionalFormatting sqref="F332:G332">
    <cfRule type="expression" dxfId="1099" priority="1105" stopIfTrue="1">
      <formula>AND($A332&lt;&gt;"COMPOSICAO",$A332&lt;&gt;"INSUMO",$A332&lt;&gt;"")</formula>
    </cfRule>
    <cfRule type="expression" dxfId="1098" priority="1106" stopIfTrue="1">
      <formula>AND(OR($A332="COMPOSICAO",$A332="INSUMO",$A332&lt;&gt;""),$A332&lt;&gt;"")</formula>
    </cfRule>
  </conditionalFormatting>
  <conditionalFormatting sqref="F332:G332">
    <cfRule type="expression" dxfId="1097" priority="1103" stopIfTrue="1">
      <formula>AND($A332&lt;&gt;"COMPOSICAO",$A332&lt;&gt;"INSUMO",$A332&lt;&gt;"")</formula>
    </cfRule>
    <cfRule type="expression" dxfId="1096" priority="1104" stopIfTrue="1">
      <formula>AND(OR($A332="COMPOSICAO",$A332="INSUMO",$A332&lt;&gt;""),$A332&lt;&gt;"")</formula>
    </cfRule>
  </conditionalFormatting>
  <conditionalFormatting sqref="G332">
    <cfRule type="expression" dxfId="1095" priority="1101" stopIfTrue="1">
      <formula>AND($A332&lt;&gt;"COMPOSICAO",$A332&lt;&gt;"INSUMO",$A332&lt;&gt;"")</formula>
    </cfRule>
    <cfRule type="expression" dxfId="1094" priority="1102" stopIfTrue="1">
      <formula>AND(OR($A332="COMPOSICAO",$A332="INSUMO",$A332&lt;&gt;""),$A332&lt;&gt;"")</formula>
    </cfRule>
  </conditionalFormatting>
  <conditionalFormatting sqref="F292:F296">
    <cfRule type="expression" dxfId="1093" priority="1089" stopIfTrue="1">
      <formula>AND($A292&lt;&gt;"COMPOSICAO",$A292&lt;&gt;"INSUMO",$A292&lt;&gt;"")</formula>
    </cfRule>
    <cfRule type="expression" dxfId="1092" priority="1090" stopIfTrue="1">
      <formula>AND(OR($A292="COMPOSICAO",$A292="INSUMO",$A292&lt;&gt;""),$A292&lt;&gt;"")</formula>
    </cfRule>
  </conditionalFormatting>
  <conditionalFormatting sqref="F292:F296">
    <cfRule type="expression" dxfId="1091" priority="1087" stopIfTrue="1">
      <formula>AND($A292&lt;&gt;"COMPOSICAO",$A292&lt;&gt;"INSUMO",$A292&lt;&gt;"")</formula>
    </cfRule>
    <cfRule type="expression" dxfId="1090" priority="1088" stopIfTrue="1">
      <formula>AND(OR($A292="COMPOSICAO",$A292="INSUMO",$A292&lt;&gt;""),$A292&lt;&gt;"")</formula>
    </cfRule>
  </conditionalFormatting>
  <conditionalFormatting sqref="F292:F296">
    <cfRule type="expression" dxfId="1089" priority="1085" stopIfTrue="1">
      <formula>AND($A292&lt;&gt;"COMPOSICAO",$A292&lt;&gt;"INSUMO",$A292&lt;&gt;"")</formula>
    </cfRule>
    <cfRule type="expression" dxfId="1088" priority="1086" stopIfTrue="1">
      <formula>AND(OR($A292="COMPOSICAO",$A292="INSUMO",$A292&lt;&gt;""),$A292&lt;&gt;"")</formula>
    </cfRule>
  </conditionalFormatting>
  <conditionalFormatting sqref="F292:F296">
    <cfRule type="expression" dxfId="1087" priority="1083" stopIfTrue="1">
      <formula>AND($A292&lt;&gt;"COMPOSICAO",$A292&lt;&gt;"INSUMO",$A292&lt;&gt;"")</formula>
    </cfRule>
    <cfRule type="expression" dxfId="1086" priority="1084" stopIfTrue="1">
      <formula>AND(OR($A292="COMPOSICAO",$A292="INSUMO",$A292&lt;&gt;""),$A292&lt;&gt;"")</formula>
    </cfRule>
  </conditionalFormatting>
  <conditionalFormatting sqref="F292:F296">
    <cfRule type="expression" dxfId="1085" priority="1081" stopIfTrue="1">
      <formula>AND($A292&lt;&gt;"COMPOSICAO",$A292&lt;&gt;"INSUMO",$A292&lt;&gt;"")</formula>
    </cfRule>
    <cfRule type="expression" dxfId="1084" priority="1082" stopIfTrue="1">
      <formula>AND(OR($A292="COMPOSICAO",$A292="INSUMO",$A292&lt;&gt;""),$A292&lt;&gt;"")</formula>
    </cfRule>
  </conditionalFormatting>
  <conditionalFormatting sqref="F292:F296">
    <cfRule type="expression" dxfId="1083" priority="1079" stopIfTrue="1">
      <formula>AND($A292&lt;&gt;"COMPOSICAO",$A292&lt;&gt;"INSUMO",$A292&lt;&gt;"")</formula>
    </cfRule>
    <cfRule type="expression" dxfId="1082" priority="1080" stopIfTrue="1">
      <formula>AND(OR($A292="COMPOSICAO",$A292="INSUMO",$A292&lt;&gt;""),$A292&lt;&gt;"")</formula>
    </cfRule>
  </conditionalFormatting>
  <conditionalFormatting sqref="F292:F296">
    <cfRule type="expression" dxfId="1081" priority="1077" stopIfTrue="1">
      <formula>AND($A292&lt;&gt;"COMPOSICAO",$A292&lt;&gt;"INSUMO",$A292&lt;&gt;"")</formula>
    </cfRule>
    <cfRule type="expression" dxfId="1080" priority="1078" stopIfTrue="1">
      <formula>AND(OR($A292="COMPOSICAO",$A292="INSUMO",$A292&lt;&gt;""),$A292&lt;&gt;"")</formula>
    </cfRule>
  </conditionalFormatting>
  <conditionalFormatting sqref="F292:F296">
    <cfRule type="expression" dxfId="1079" priority="1075" stopIfTrue="1">
      <formula>AND($A292&lt;&gt;"COMPOSICAO",$A292&lt;&gt;"INSUMO",$A292&lt;&gt;"")</formula>
    </cfRule>
    <cfRule type="expression" dxfId="1078" priority="1076" stopIfTrue="1">
      <formula>AND(OR($A292="COMPOSICAO",$A292="INSUMO",$A292&lt;&gt;""),$A292&lt;&gt;"")</formula>
    </cfRule>
  </conditionalFormatting>
  <conditionalFormatting sqref="F292:F296">
    <cfRule type="expression" dxfId="1077" priority="1073" stopIfTrue="1">
      <formula>AND($A292&lt;&gt;"COMPOSICAO",$A292&lt;&gt;"INSUMO",$A292&lt;&gt;"")</formula>
    </cfRule>
    <cfRule type="expression" dxfId="1076" priority="1074" stopIfTrue="1">
      <formula>AND(OR($A292="COMPOSICAO",$A292="INSUMO",$A292&lt;&gt;""),$A292&lt;&gt;"")</formula>
    </cfRule>
  </conditionalFormatting>
  <conditionalFormatting sqref="F292:F296">
    <cfRule type="expression" dxfId="1075" priority="1071" stopIfTrue="1">
      <formula>AND($A292&lt;&gt;"COMPOSICAO",$A292&lt;&gt;"INSUMO",$A292&lt;&gt;"")</formula>
    </cfRule>
    <cfRule type="expression" dxfId="1074" priority="1072" stopIfTrue="1">
      <formula>AND(OR($A292="COMPOSICAO",$A292="INSUMO",$A292&lt;&gt;""),$A292&lt;&gt;"")</formula>
    </cfRule>
  </conditionalFormatting>
  <conditionalFormatting sqref="F292:F296">
    <cfRule type="expression" dxfId="1073" priority="1069" stopIfTrue="1">
      <formula>AND($A292&lt;&gt;"COMPOSICAO",$A292&lt;&gt;"INSUMO",$A292&lt;&gt;"")</formula>
    </cfRule>
    <cfRule type="expression" dxfId="1072" priority="1070" stopIfTrue="1">
      <formula>AND(OR($A292="COMPOSICAO",$A292="INSUMO",$A292&lt;&gt;""),$A292&lt;&gt;"")</formula>
    </cfRule>
  </conditionalFormatting>
  <conditionalFormatting sqref="F292:F296">
    <cfRule type="expression" dxfId="1071" priority="1067" stopIfTrue="1">
      <formula>AND($A292&lt;&gt;"COMPOSICAO",$A292&lt;&gt;"INSUMO",$A292&lt;&gt;"")</formula>
    </cfRule>
    <cfRule type="expression" dxfId="1070" priority="1068" stopIfTrue="1">
      <formula>AND(OR($A292="COMPOSICAO",$A292="INSUMO",$A292&lt;&gt;""),$A292&lt;&gt;"")</formula>
    </cfRule>
  </conditionalFormatting>
  <conditionalFormatting sqref="F292:F296">
    <cfRule type="expression" dxfId="1069" priority="1065" stopIfTrue="1">
      <formula>AND($A292&lt;&gt;"COMPOSICAO",$A292&lt;&gt;"INSUMO",$A292&lt;&gt;"")</formula>
    </cfRule>
    <cfRule type="expression" dxfId="1068" priority="1066" stopIfTrue="1">
      <formula>AND(OR($A292="COMPOSICAO",$A292="INSUMO",$A292&lt;&gt;""),$A292&lt;&gt;"")</formula>
    </cfRule>
  </conditionalFormatting>
  <conditionalFormatting sqref="F313:F314">
    <cfRule type="expression" dxfId="1067" priority="1063" stopIfTrue="1">
      <formula>AND($A313&lt;&gt;"COMPOSICAO",$A313&lt;&gt;"INSUMO",$A313&lt;&gt;"")</formula>
    </cfRule>
    <cfRule type="expression" dxfId="1066" priority="1064" stopIfTrue="1">
      <formula>AND(OR($A313="COMPOSICAO",$A313="INSUMO",$A313&lt;&gt;""),$A313&lt;&gt;"")</formula>
    </cfRule>
  </conditionalFormatting>
  <conditionalFormatting sqref="F313:F314">
    <cfRule type="expression" dxfId="1065" priority="1061" stopIfTrue="1">
      <formula>AND($A313&lt;&gt;"COMPOSICAO",$A313&lt;&gt;"INSUMO",$A313&lt;&gt;"")</formula>
    </cfRule>
    <cfRule type="expression" dxfId="1064" priority="1062" stopIfTrue="1">
      <formula>AND(OR($A313="COMPOSICAO",$A313="INSUMO",$A313&lt;&gt;""),$A313&lt;&gt;"")</formula>
    </cfRule>
  </conditionalFormatting>
  <conditionalFormatting sqref="F313:F314">
    <cfRule type="expression" dxfId="1063" priority="1059" stopIfTrue="1">
      <formula>AND($A313&lt;&gt;"COMPOSICAO",$A313&lt;&gt;"INSUMO",$A313&lt;&gt;"")</formula>
    </cfRule>
    <cfRule type="expression" dxfId="1062" priority="1060" stopIfTrue="1">
      <formula>AND(OR($A313="COMPOSICAO",$A313="INSUMO",$A313&lt;&gt;""),$A313&lt;&gt;"")</formula>
    </cfRule>
  </conditionalFormatting>
  <conditionalFormatting sqref="F313:F314">
    <cfRule type="expression" dxfId="1061" priority="1057" stopIfTrue="1">
      <formula>AND($A313&lt;&gt;"COMPOSICAO",$A313&lt;&gt;"INSUMO",$A313&lt;&gt;"")</formula>
    </cfRule>
    <cfRule type="expression" dxfId="1060" priority="1058" stopIfTrue="1">
      <formula>AND(OR($A313="COMPOSICAO",$A313="INSUMO",$A313&lt;&gt;""),$A313&lt;&gt;"")</formula>
    </cfRule>
  </conditionalFormatting>
  <conditionalFormatting sqref="F313:F314">
    <cfRule type="expression" dxfId="1059" priority="1055" stopIfTrue="1">
      <formula>AND($A313&lt;&gt;"COMPOSICAO",$A313&lt;&gt;"INSUMO",$A313&lt;&gt;"")</formula>
    </cfRule>
    <cfRule type="expression" dxfId="1058" priority="1056" stopIfTrue="1">
      <formula>AND(OR($A313="COMPOSICAO",$A313="INSUMO",$A313&lt;&gt;""),$A313&lt;&gt;"")</formula>
    </cfRule>
  </conditionalFormatting>
  <conditionalFormatting sqref="F313:F314">
    <cfRule type="expression" dxfId="1057" priority="1053" stopIfTrue="1">
      <formula>AND($A313&lt;&gt;"COMPOSICAO",$A313&lt;&gt;"INSUMO",$A313&lt;&gt;"")</formula>
    </cfRule>
    <cfRule type="expression" dxfId="1056" priority="1054" stopIfTrue="1">
      <formula>AND(OR($A313="COMPOSICAO",$A313="INSUMO",$A313&lt;&gt;""),$A313&lt;&gt;"")</formula>
    </cfRule>
  </conditionalFormatting>
  <conditionalFormatting sqref="F313:F314">
    <cfRule type="expression" dxfId="1055" priority="1051" stopIfTrue="1">
      <formula>AND($A313&lt;&gt;"COMPOSICAO",$A313&lt;&gt;"INSUMO",$A313&lt;&gt;"")</formula>
    </cfRule>
    <cfRule type="expression" dxfId="1054" priority="1052" stopIfTrue="1">
      <formula>AND(OR($A313="COMPOSICAO",$A313="INSUMO",$A313&lt;&gt;""),$A313&lt;&gt;"")</formula>
    </cfRule>
  </conditionalFormatting>
  <conditionalFormatting sqref="F313:F314">
    <cfRule type="expression" dxfId="1053" priority="1049" stopIfTrue="1">
      <formula>AND($A313&lt;&gt;"COMPOSICAO",$A313&lt;&gt;"INSUMO",$A313&lt;&gt;"")</formula>
    </cfRule>
    <cfRule type="expression" dxfId="1052" priority="1050" stopIfTrue="1">
      <formula>AND(OR($A313="COMPOSICAO",$A313="INSUMO",$A313&lt;&gt;""),$A313&lt;&gt;"")</formula>
    </cfRule>
  </conditionalFormatting>
  <conditionalFormatting sqref="F313:F314">
    <cfRule type="expression" dxfId="1051" priority="1047" stopIfTrue="1">
      <formula>AND($A313&lt;&gt;"COMPOSICAO",$A313&lt;&gt;"INSUMO",$A313&lt;&gt;"")</formula>
    </cfRule>
    <cfRule type="expression" dxfId="1050" priority="1048" stopIfTrue="1">
      <formula>AND(OR($A313="COMPOSICAO",$A313="INSUMO",$A313&lt;&gt;""),$A313&lt;&gt;"")</formula>
    </cfRule>
  </conditionalFormatting>
  <conditionalFormatting sqref="F313:F314">
    <cfRule type="expression" dxfId="1049" priority="1045" stopIfTrue="1">
      <formula>AND($A313&lt;&gt;"COMPOSICAO",$A313&lt;&gt;"INSUMO",$A313&lt;&gt;"")</formula>
    </cfRule>
    <cfRule type="expression" dxfId="1048" priority="1046" stopIfTrue="1">
      <formula>AND(OR($A313="COMPOSICAO",$A313="INSUMO",$A313&lt;&gt;""),$A313&lt;&gt;"")</formula>
    </cfRule>
  </conditionalFormatting>
  <conditionalFormatting sqref="F313:F314">
    <cfRule type="expression" dxfId="1047" priority="1043" stopIfTrue="1">
      <formula>AND($A313&lt;&gt;"COMPOSICAO",$A313&lt;&gt;"INSUMO",$A313&lt;&gt;"")</formula>
    </cfRule>
    <cfRule type="expression" dxfId="1046" priority="1044" stopIfTrue="1">
      <formula>AND(OR($A313="COMPOSICAO",$A313="INSUMO",$A313&lt;&gt;""),$A313&lt;&gt;"")</formula>
    </cfRule>
  </conditionalFormatting>
  <conditionalFormatting sqref="F313:F314">
    <cfRule type="expression" dxfId="1045" priority="1041" stopIfTrue="1">
      <formula>AND($A313&lt;&gt;"COMPOSICAO",$A313&lt;&gt;"INSUMO",$A313&lt;&gt;"")</formula>
    </cfRule>
    <cfRule type="expression" dxfId="1044" priority="1042" stopIfTrue="1">
      <formula>AND(OR($A313="COMPOSICAO",$A313="INSUMO",$A313&lt;&gt;""),$A313&lt;&gt;"")</formula>
    </cfRule>
  </conditionalFormatting>
  <conditionalFormatting sqref="F313:F314">
    <cfRule type="expression" dxfId="1043" priority="1039" stopIfTrue="1">
      <formula>AND($A313&lt;&gt;"COMPOSICAO",$A313&lt;&gt;"INSUMO",$A313&lt;&gt;"")</formula>
    </cfRule>
    <cfRule type="expression" dxfId="1042" priority="1040" stopIfTrue="1">
      <formula>AND(OR($A313="COMPOSICAO",$A313="INSUMO",$A313&lt;&gt;""),$A313&lt;&gt;"")</formula>
    </cfRule>
  </conditionalFormatting>
  <conditionalFormatting sqref="F313:F314">
    <cfRule type="expression" dxfId="1041" priority="1037" stopIfTrue="1">
      <formula>AND($A313&lt;&gt;"COMPOSICAO",$A313&lt;&gt;"INSUMO",$A313&lt;&gt;"")</formula>
    </cfRule>
    <cfRule type="expression" dxfId="1040" priority="1038" stopIfTrue="1">
      <formula>AND(OR($A313="COMPOSICAO",$A313="INSUMO",$A313&lt;&gt;""),$A313&lt;&gt;"")</formula>
    </cfRule>
  </conditionalFormatting>
  <conditionalFormatting sqref="F313:F314">
    <cfRule type="expression" dxfId="1039" priority="1035" stopIfTrue="1">
      <formula>AND($A313&lt;&gt;"COMPOSICAO",$A313&lt;&gt;"INSUMO",$A313&lt;&gt;"")</formula>
    </cfRule>
    <cfRule type="expression" dxfId="1038" priority="1036" stopIfTrue="1">
      <formula>AND(OR($A313="COMPOSICAO",$A313="INSUMO",$A313&lt;&gt;""),$A313&lt;&gt;"")</formula>
    </cfRule>
  </conditionalFormatting>
  <conditionalFormatting sqref="F308:F312">
    <cfRule type="expression" dxfId="1037" priority="1033" stopIfTrue="1">
      <formula>AND($A308&lt;&gt;"COMPOSICAO",$A308&lt;&gt;"INSUMO",$A308&lt;&gt;"")</formula>
    </cfRule>
    <cfRule type="expression" dxfId="1036" priority="1034" stopIfTrue="1">
      <formula>AND(OR($A308="COMPOSICAO",$A308="INSUMO",$A308&lt;&gt;""),$A308&lt;&gt;"")</formula>
    </cfRule>
  </conditionalFormatting>
  <conditionalFormatting sqref="F308:F312">
    <cfRule type="expression" dxfId="1035" priority="1031" stopIfTrue="1">
      <formula>AND($A308&lt;&gt;"COMPOSICAO",$A308&lt;&gt;"INSUMO",$A308&lt;&gt;"")</formula>
    </cfRule>
    <cfRule type="expression" dxfId="1034" priority="1032" stopIfTrue="1">
      <formula>AND(OR($A308="COMPOSICAO",$A308="INSUMO",$A308&lt;&gt;""),$A308&lt;&gt;"")</formula>
    </cfRule>
  </conditionalFormatting>
  <conditionalFormatting sqref="F318">
    <cfRule type="expression" dxfId="1033" priority="1029" stopIfTrue="1">
      <formula>AND($A318&lt;&gt;"COMPOSICAO",$A318&lt;&gt;"INSUMO",$A318&lt;&gt;"")</formula>
    </cfRule>
    <cfRule type="expression" dxfId="1032" priority="1030" stopIfTrue="1">
      <formula>AND(OR($A318="COMPOSICAO",$A318="INSUMO",$A318&lt;&gt;""),$A318&lt;&gt;"")</formula>
    </cfRule>
  </conditionalFormatting>
  <conditionalFormatting sqref="F318">
    <cfRule type="expression" dxfId="1031" priority="1027" stopIfTrue="1">
      <formula>AND($A318&lt;&gt;"COMPOSICAO",$A318&lt;&gt;"INSUMO",$A318&lt;&gt;"")</formula>
    </cfRule>
    <cfRule type="expression" dxfId="1030" priority="1028" stopIfTrue="1">
      <formula>AND(OR($A318="COMPOSICAO",$A318="INSUMO",$A318&lt;&gt;""),$A318&lt;&gt;"")</formula>
    </cfRule>
  </conditionalFormatting>
  <conditionalFormatting sqref="F322">
    <cfRule type="expression" dxfId="1029" priority="1025" stopIfTrue="1">
      <formula>AND($A322&lt;&gt;"COMPOSICAO",$A322&lt;&gt;"INSUMO",$A322&lt;&gt;"")</formula>
    </cfRule>
    <cfRule type="expression" dxfId="1028" priority="1026" stopIfTrue="1">
      <formula>AND(OR($A322="COMPOSICAO",$A322="INSUMO",$A322&lt;&gt;""),$A322&lt;&gt;"")</formula>
    </cfRule>
  </conditionalFormatting>
  <conditionalFormatting sqref="F322">
    <cfRule type="expression" dxfId="1027" priority="1023" stopIfTrue="1">
      <formula>AND($A322&lt;&gt;"COMPOSICAO",$A322&lt;&gt;"INSUMO",$A322&lt;&gt;"")</formula>
    </cfRule>
    <cfRule type="expression" dxfId="1026" priority="1024" stopIfTrue="1">
      <formula>AND(OR($A322="COMPOSICAO",$A322="INSUMO",$A322&lt;&gt;""),$A322&lt;&gt;"")</formula>
    </cfRule>
  </conditionalFormatting>
  <conditionalFormatting sqref="F322">
    <cfRule type="expression" dxfId="1025" priority="1021" stopIfTrue="1">
      <formula>AND($A322&lt;&gt;"COMPOSICAO",$A322&lt;&gt;"INSUMO",$A322&lt;&gt;"")</formula>
    </cfRule>
    <cfRule type="expression" dxfId="1024" priority="1022" stopIfTrue="1">
      <formula>AND(OR($A322="COMPOSICAO",$A322="INSUMO",$A322&lt;&gt;""),$A322&lt;&gt;"")</formula>
    </cfRule>
  </conditionalFormatting>
  <conditionalFormatting sqref="F322">
    <cfRule type="expression" dxfId="1023" priority="1019" stopIfTrue="1">
      <formula>AND($A322&lt;&gt;"COMPOSICAO",$A322&lt;&gt;"INSUMO",$A322&lt;&gt;"")</formula>
    </cfRule>
    <cfRule type="expression" dxfId="1022" priority="1020" stopIfTrue="1">
      <formula>AND(OR($A322="COMPOSICAO",$A322="INSUMO",$A322&lt;&gt;""),$A322&lt;&gt;"")</formula>
    </cfRule>
  </conditionalFormatting>
  <conditionalFormatting sqref="F330:F332">
    <cfRule type="expression" dxfId="1021" priority="1017" stopIfTrue="1">
      <formula>AND($A330&lt;&gt;"COMPOSICAO",$A330&lt;&gt;"INSUMO",$A330&lt;&gt;"")</formula>
    </cfRule>
    <cfRule type="expression" dxfId="1020" priority="1018" stopIfTrue="1">
      <formula>AND(OR($A330="COMPOSICAO",$A330="INSUMO",$A330&lt;&gt;""),$A330&lt;&gt;"")</formula>
    </cfRule>
  </conditionalFormatting>
  <conditionalFormatting sqref="F330:F332">
    <cfRule type="expression" dxfId="1019" priority="1015" stopIfTrue="1">
      <formula>AND($A330&lt;&gt;"COMPOSICAO",$A330&lt;&gt;"INSUMO",$A330&lt;&gt;"")</formula>
    </cfRule>
    <cfRule type="expression" dxfId="1018" priority="1016" stopIfTrue="1">
      <formula>AND(OR($A330="COMPOSICAO",$A330="INSUMO",$A330&lt;&gt;""),$A330&lt;&gt;"")</formula>
    </cfRule>
  </conditionalFormatting>
  <conditionalFormatting sqref="F330:F332">
    <cfRule type="expression" dxfId="1017" priority="1013" stopIfTrue="1">
      <formula>AND($A330&lt;&gt;"COMPOSICAO",$A330&lt;&gt;"INSUMO",$A330&lt;&gt;"")</formula>
    </cfRule>
    <cfRule type="expression" dxfId="1016" priority="1014" stopIfTrue="1">
      <formula>AND(OR($A330="COMPOSICAO",$A330="INSUMO",$A330&lt;&gt;""),$A330&lt;&gt;"")</formula>
    </cfRule>
  </conditionalFormatting>
  <conditionalFormatting sqref="F330:F332">
    <cfRule type="expression" dxfId="1015" priority="1011" stopIfTrue="1">
      <formula>AND($A330&lt;&gt;"COMPOSICAO",$A330&lt;&gt;"INSUMO",$A330&lt;&gt;"")</formula>
    </cfRule>
    <cfRule type="expression" dxfId="1014" priority="1012" stopIfTrue="1">
      <formula>AND(OR($A330="COMPOSICAO",$A330="INSUMO",$A330&lt;&gt;""),$A330&lt;&gt;"")</formula>
    </cfRule>
  </conditionalFormatting>
  <conditionalFormatting sqref="F330:F332">
    <cfRule type="expression" dxfId="1013" priority="1009" stopIfTrue="1">
      <formula>AND($A330&lt;&gt;"COMPOSICAO",$A330&lt;&gt;"INSUMO",$A330&lt;&gt;"")</formula>
    </cfRule>
    <cfRule type="expression" dxfId="1012" priority="1010" stopIfTrue="1">
      <formula>AND(OR($A330="COMPOSICAO",$A330="INSUMO",$A330&lt;&gt;""),$A330&lt;&gt;"")</formula>
    </cfRule>
  </conditionalFormatting>
  <conditionalFormatting sqref="F330:F332">
    <cfRule type="expression" dxfId="1011" priority="1007" stopIfTrue="1">
      <formula>AND($A330&lt;&gt;"COMPOSICAO",$A330&lt;&gt;"INSUMO",$A330&lt;&gt;"")</formula>
    </cfRule>
    <cfRule type="expression" dxfId="1010" priority="1008" stopIfTrue="1">
      <formula>AND(OR($A330="COMPOSICAO",$A330="INSUMO",$A330&lt;&gt;""),$A330&lt;&gt;"")</formula>
    </cfRule>
  </conditionalFormatting>
  <conditionalFormatting sqref="F330:F332">
    <cfRule type="expression" dxfId="1009" priority="1005" stopIfTrue="1">
      <formula>AND($A330&lt;&gt;"COMPOSICAO",$A330&lt;&gt;"INSUMO",$A330&lt;&gt;"")</formula>
    </cfRule>
    <cfRule type="expression" dxfId="1008" priority="1006" stopIfTrue="1">
      <formula>AND(OR($A330="COMPOSICAO",$A330="INSUMO",$A330&lt;&gt;""),$A330&lt;&gt;"")</formula>
    </cfRule>
  </conditionalFormatting>
  <conditionalFormatting sqref="F330:F332">
    <cfRule type="expression" dxfId="1007" priority="1003" stopIfTrue="1">
      <formula>AND($A330&lt;&gt;"COMPOSICAO",$A330&lt;&gt;"INSUMO",$A330&lt;&gt;"")</formula>
    </cfRule>
    <cfRule type="expression" dxfId="1006" priority="1004" stopIfTrue="1">
      <formula>AND(OR($A330="COMPOSICAO",$A330="INSUMO",$A330&lt;&gt;""),$A330&lt;&gt;"")</formula>
    </cfRule>
  </conditionalFormatting>
  <conditionalFormatting sqref="F330:F332">
    <cfRule type="expression" dxfId="1005" priority="1001" stopIfTrue="1">
      <formula>AND($A330&lt;&gt;"COMPOSICAO",$A330&lt;&gt;"INSUMO",$A330&lt;&gt;"")</formula>
    </cfRule>
    <cfRule type="expression" dxfId="1004" priority="1002" stopIfTrue="1">
      <formula>AND(OR($A330="COMPOSICAO",$A330="INSUMO",$A330&lt;&gt;""),$A330&lt;&gt;"")</formula>
    </cfRule>
  </conditionalFormatting>
  <conditionalFormatting sqref="F330:F332">
    <cfRule type="expression" dxfId="1003" priority="999" stopIfTrue="1">
      <formula>AND($A330&lt;&gt;"COMPOSICAO",$A330&lt;&gt;"INSUMO",$A330&lt;&gt;"")</formula>
    </cfRule>
    <cfRule type="expression" dxfId="1002" priority="1000" stopIfTrue="1">
      <formula>AND(OR($A330="COMPOSICAO",$A330="INSUMO",$A330&lt;&gt;""),$A330&lt;&gt;"")</formula>
    </cfRule>
  </conditionalFormatting>
  <conditionalFormatting sqref="F330:F332">
    <cfRule type="expression" dxfId="1001" priority="997" stopIfTrue="1">
      <formula>AND($A330&lt;&gt;"COMPOSICAO",$A330&lt;&gt;"INSUMO",$A330&lt;&gt;"")</formula>
    </cfRule>
    <cfRule type="expression" dxfId="1000" priority="998" stopIfTrue="1">
      <formula>AND(OR($A330="COMPOSICAO",$A330="INSUMO",$A330&lt;&gt;""),$A330&lt;&gt;"")</formula>
    </cfRule>
  </conditionalFormatting>
  <conditionalFormatting sqref="F330:F332">
    <cfRule type="expression" dxfId="999" priority="995" stopIfTrue="1">
      <formula>AND($A330&lt;&gt;"COMPOSICAO",$A330&lt;&gt;"INSUMO",$A330&lt;&gt;"")</formula>
    </cfRule>
    <cfRule type="expression" dxfId="998" priority="996" stopIfTrue="1">
      <formula>AND(OR($A330="COMPOSICAO",$A330="INSUMO",$A330&lt;&gt;""),$A330&lt;&gt;"")</formula>
    </cfRule>
  </conditionalFormatting>
  <conditionalFormatting sqref="F330:F332">
    <cfRule type="expression" dxfId="997" priority="993" stopIfTrue="1">
      <formula>AND($A330&lt;&gt;"COMPOSICAO",$A330&lt;&gt;"INSUMO",$A330&lt;&gt;"")</formula>
    </cfRule>
    <cfRule type="expression" dxfId="996" priority="994" stopIfTrue="1">
      <formula>AND(OR($A330="COMPOSICAO",$A330="INSUMO",$A330&lt;&gt;""),$A330&lt;&gt;"")</formula>
    </cfRule>
  </conditionalFormatting>
  <conditionalFormatting sqref="F330:F332">
    <cfRule type="expression" dxfId="995" priority="991" stopIfTrue="1">
      <formula>AND($A330&lt;&gt;"COMPOSICAO",$A330&lt;&gt;"INSUMO",$A330&lt;&gt;"")</formula>
    </cfRule>
    <cfRule type="expression" dxfId="994" priority="992" stopIfTrue="1">
      <formula>AND(OR($A330="COMPOSICAO",$A330="INSUMO",$A330&lt;&gt;""),$A330&lt;&gt;"")</formula>
    </cfRule>
  </conditionalFormatting>
  <conditionalFormatting sqref="F330:F332">
    <cfRule type="expression" dxfId="993" priority="989" stopIfTrue="1">
      <formula>AND($A330&lt;&gt;"COMPOSICAO",$A330&lt;&gt;"INSUMO",$A330&lt;&gt;"")</formula>
    </cfRule>
    <cfRule type="expression" dxfId="992" priority="990" stopIfTrue="1">
      <formula>AND(OR($A330="COMPOSICAO",$A330="INSUMO",$A330&lt;&gt;""),$A330&lt;&gt;"")</formula>
    </cfRule>
  </conditionalFormatting>
  <conditionalFormatting sqref="F330:F332">
    <cfRule type="expression" dxfId="991" priority="987" stopIfTrue="1">
      <formula>AND($A330&lt;&gt;"COMPOSICAO",$A330&lt;&gt;"INSUMO",$A330&lt;&gt;"")</formula>
    </cfRule>
    <cfRule type="expression" dxfId="990" priority="988" stopIfTrue="1">
      <formula>AND(OR($A330="COMPOSICAO",$A330="INSUMO",$A330&lt;&gt;""),$A330&lt;&gt;"")</formula>
    </cfRule>
  </conditionalFormatting>
  <conditionalFormatting sqref="F330:F332">
    <cfRule type="expression" dxfId="989" priority="985" stopIfTrue="1">
      <formula>AND($A330&lt;&gt;"COMPOSICAO",$A330&lt;&gt;"INSUMO",$A330&lt;&gt;"")</formula>
    </cfRule>
    <cfRule type="expression" dxfId="988" priority="986" stopIfTrue="1">
      <formula>AND(OR($A330="COMPOSICAO",$A330="INSUMO",$A330&lt;&gt;""),$A330&lt;&gt;"")</formula>
    </cfRule>
  </conditionalFormatting>
  <conditionalFormatting sqref="F336:G336">
    <cfRule type="expression" dxfId="987" priority="983" stopIfTrue="1">
      <formula>AND($A336&lt;&gt;"COMPOSICAO",$A336&lt;&gt;"INSUMO",$A336&lt;&gt;"")</formula>
    </cfRule>
    <cfRule type="expression" dxfId="986" priority="984" stopIfTrue="1">
      <formula>AND(OR($A336="COMPOSICAO",$A336="INSUMO",$A336&lt;&gt;""),$A336&lt;&gt;"")</formula>
    </cfRule>
  </conditionalFormatting>
  <conditionalFormatting sqref="F336:G336">
    <cfRule type="expression" dxfId="985" priority="981" stopIfTrue="1">
      <formula>AND($A336&lt;&gt;"COMPOSICAO",$A336&lt;&gt;"INSUMO",$A336&lt;&gt;"")</formula>
    </cfRule>
    <cfRule type="expression" dxfId="984" priority="982" stopIfTrue="1">
      <formula>AND(OR($A336="COMPOSICAO",$A336="INSUMO",$A336&lt;&gt;""),$A336&lt;&gt;"")</formula>
    </cfRule>
  </conditionalFormatting>
  <conditionalFormatting sqref="G336">
    <cfRule type="expression" dxfId="983" priority="979" stopIfTrue="1">
      <formula>AND($A336&lt;&gt;"COMPOSICAO",$A336&lt;&gt;"INSUMO",$A336&lt;&gt;"")</formula>
    </cfRule>
    <cfRule type="expression" dxfId="982" priority="980" stopIfTrue="1">
      <formula>AND(OR($A336="COMPOSICAO",$A336="INSUMO",$A336&lt;&gt;""),$A336&lt;&gt;"")</formula>
    </cfRule>
  </conditionalFormatting>
  <conditionalFormatting sqref="F336">
    <cfRule type="expression" dxfId="981" priority="977" stopIfTrue="1">
      <formula>AND($A336&lt;&gt;"COMPOSICAO",$A336&lt;&gt;"INSUMO",$A336&lt;&gt;"")</formula>
    </cfRule>
    <cfRule type="expression" dxfId="980" priority="978" stopIfTrue="1">
      <formula>AND(OR($A336="COMPOSICAO",$A336="INSUMO",$A336&lt;&gt;""),$A336&lt;&gt;"")</formula>
    </cfRule>
  </conditionalFormatting>
  <conditionalFormatting sqref="F336">
    <cfRule type="expression" dxfId="979" priority="975" stopIfTrue="1">
      <formula>AND($A336&lt;&gt;"COMPOSICAO",$A336&lt;&gt;"INSUMO",$A336&lt;&gt;"")</formula>
    </cfRule>
    <cfRule type="expression" dxfId="978" priority="976" stopIfTrue="1">
      <formula>AND(OR($A336="COMPOSICAO",$A336="INSUMO",$A336&lt;&gt;""),$A336&lt;&gt;"")</formula>
    </cfRule>
  </conditionalFormatting>
  <conditionalFormatting sqref="F336">
    <cfRule type="expression" dxfId="977" priority="973" stopIfTrue="1">
      <formula>AND($A336&lt;&gt;"COMPOSICAO",$A336&lt;&gt;"INSUMO",$A336&lt;&gt;"")</formula>
    </cfRule>
    <cfRule type="expression" dxfId="976" priority="974" stopIfTrue="1">
      <formula>AND(OR($A336="COMPOSICAO",$A336="INSUMO",$A336&lt;&gt;""),$A336&lt;&gt;"")</formula>
    </cfRule>
  </conditionalFormatting>
  <conditionalFormatting sqref="A13:E19">
    <cfRule type="expression" dxfId="975" priority="971" stopIfTrue="1">
      <formula>AND($A13&lt;&gt;"COMPOSICAO",$A13&lt;&gt;"INSUMO",$A13&lt;&gt;"")</formula>
    </cfRule>
    <cfRule type="expression" dxfId="974" priority="972" stopIfTrue="1">
      <formula>AND(OR($A13="COMPOSICAO",$A13="INSUMO",$A13&lt;&gt;""),$A13&lt;&gt;"")</formula>
    </cfRule>
  </conditionalFormatting>
  <conditionalFormatting sqref="A22:E24">
    <cfRule type="expression" dxfId="973" priority="969" stopIfTrue="1">
      <formula>AND($A22&lt;&gt;"COMPOSICAO",$A22&lt;&gt;"INSUMO",$A22&lt;&gt;"")</formula>
    </cfRule>
    <cfRule type="expression" dxfId="972" priority="970" stopIfTrue="1">
      <formula>AND(OR($A22="COMPOSICAO",$A22="INSUMO",$A22&lt;&gt;""),$A22&lt;&gt;"")</formula>
    </cfRule>
  </conditionalFormatting>
  <conditionalFormatting sqref="A27:E28">
    <cfRule type="expression" dxfId="971" priority="967" stopIfTrue="1">
      <formula>AND($A27&lt;&gt;"COMPOSICAO",$A27&lt;&gt;"INSUMO",$A27&lt;&gt;"")</formula>
    </cfRule>
    <cfRule type="expression" dxfId="970" priority="968" stopIfTrue="1">
      <formula>AND(OR($A27="COMPOSICAO",$A27="INSUMO",$A27&lt;&gt;""),$A27&lt;&gt;"")</formula>
    </cfRule>
  </conditionalFormatting>
  <conditionalFormatting sqref="A31:E37">
    <cfRule type="expression" dxfId="969" priority="965" stopIfTrue="1">
      <formula>AND($A31&lt;&gt;"COMPOSICAO",$A31&lt;&gt;"INSUMO",$A31&lt;&gt;"")</formula>
    </cfRule>
    <cfRule type="expression" dxfId="968" priority="966" stopIfTrue="1">
      <formula>AND(OR($A31="COMPOSICAO",$A31="INSUMO",$A31&lt;&gt;""),$A31&lt;&gt;"")</formula>
    </cfRule>
  </conditionalFormatting>
  <conditionalFormatting sqref="A40:E42">
    <cfRule type="expression" dxfId="967" priority="963" stopIfTrue="1">
      <formula>AND($A40&lt;&gt;"COMPOSICAO",$A40&lt;&gt;"INSUMO",$A40&lt;&gt;"")</formula>
    </cfRule>
    <cfRule type="expression" dxfId="966" priority="964" stopIfTrue="1">
      <formula>AND(OR($A40="COMPOSICAO",$A40="INSUMO",$A40&lt;&gt;""),$A40&lt;&gt;"")</formula>
    </cfRule>
  </conditionalFormatting>
  <conditionalFormatting sqref="A45:E47">
    <cfRule type="expression" dxfId="965" priority="961" stopIfTrue="1">
      <formula>AND($A45&lt;&gt;"COMPOSICAO",$A45&lt;&gt;"INSUMO",$A45&lt;&gt;"")</formula>
    </cfRule>
    <cfRule type="expression" dxfId="964" priority="962" stopIfTrue="1">
      <formula>AND(OR($A45="COMPOSICAO",$A45="INSUMO",$A45&lt;&gt;""),$A45&lt;&gt;"")</formula>
    </cfRule>
  </conditionalFormatting>
  <conditionalFormatting sqref="A50:E52">
    <cfRule type="expression" dxfId="963" priority="959" stopIfTrue="1">
      <formula>AND($A50&lt;&gt;"COMPOSICAO",$A50&lt;&gt;"INSUMO",$A50&lt;&gt;"")</formula>
    </cfRule>
    <cfRule type="expression" dxfId="962" priority="960" stopIfTrue="1">
      <formula>AND(OR($A50="COMPOSICAO",$A50="INSUMO",$A50&lt;&gt;""),$A50&lt;&gt;"")</formula>
    </cfRule>
  </conditionalFormatting>
  <conditionalFormatting sqref="A101:E102">
    <cfRule type="expression" dxfId="961" priority="957" stopIfTrue="1">
      <formula>AND($A101&lt;&gt;"COMPOSICAO",$A101&lt;&gt;"INSUMO",$A101&lt;&gt;"")</formula>
    </cfRule>
    <cfRule type="expression" dxfId="960" priority="958" stopIfTrue="1">
      <formula>AND(OR($A101="COMPOSICAO",$A101="INSUMO",$A101&lt;&gt;""),$A101&lt;&gt;"")</formula>
    </cfRule>
  </conditionalFormatting>
  <conditionalFormatting sqref="E13:G13">
    <cfRule type="expression" dxfId="959" priority="955" stopIfTrue="1">
      <formula>AND($A13&lt;&gt;"COMPOSICAO",$A13&lt;&gt;"INSUMO",$A13&lt;&gt;"")</formula>
    </cfRule>
    <cfRule type="expression" dxfId="958" priority="956" stopIfTrue="1">
      <formula>AND(OR($A13="COMPOSICAO",$A13="INSUMO",$A13&lt;&gt;""),$A13&lt;&gt;"")</formula>
    </cfRule>
  </conditionalFormatting>
  <conditionalFormatting sqref="E22:G22">
    <cfRule type="expression" dxfId="957" priority="953" stopIfTrue="1">
      <formula>AND($A22&lt;&gt;"COMPOSICAO",$A22&lt;&gt;"INSUMO",$A22&lt;&gt;"")</formula>
    </cfRule>
    <cfRule type="expression" dxfId="956" priority="954" stopIfTrue="1">
      <formula>AND(OR($A22="COMPOSICAO",$A22="INSUMO",$A22&lt;&gt;""),$A22&lt;&gt;"")</formula>
    </cfRule>
  </conditionalFormatting>
  <conditionalFormatting sqref="E27:G27">
    <cfRule type="expression" dxfId="955" priority="951" stopIfTrue="1">
      <formula>AND($A27&lt;&gt;"COMPOSICAO",$A27&lt;&gt;"INSUMO",$A27&lt;&gt;"")</formula>
    </cfRule>
    <cfRule type="expression" dxfId="954" priority="952" stopIfTrue="1">
      <formula>AND(OR($A27="COMPOSICAO",$A27="INSUMO",$A27&lt;&gt;""),$A27&lt;&gt;"")</formula>
    </cfRule>
  </conditionalFormatting>
  <conditionalFormatting sqref="E31:G31">
    <cfRule type="expression" dxfId="953" priority="949" stopIfTrue="1">
      <formula>AND($A31&lt;&gt;"COMPOSICAO",$A31&lt;&gt;"INSUMO",$A31&lt;&gt;"")</formula>
    </cfRule>
    <cfRule type="expression" dxfId="952" priority="950" stopIfTrue="1">
      <formula>AND(OR($A31="COMPOSICAO",$A31="INSUMO",$A31&lt;&gt;""),$A31&lt;&gt;"")</formula>
    </cfRule>
  </conditionalFormatting>
  <conditionalFormatting sqref="E40:G40">
    <cfRule type="expression" dxfId="951" priority="947" stopIfTrue="1">
      <formula>AND($A40&lt;&gt;"COMPOSICAO",$A40&lt;&gt;"INSUMO",$A40&lt;&gt;"")</formula>
    </cfRule>
    <cfRule type="expression" dxfId="950" priority="948" stopIfTrue="1">
      <formula>AND(OR($A40="COMPOSICAO",$A40="INSUMO",$A40&lt;&gt;""),$A40&lt;&gt;"")</formula>
    </cfRule>
  </conditionalFormatting>
  <conditionalFormatting sqref="E45:G45">
    <cfRule type="expression" dxfId="949" priority="945" stopIfTrue="1">
      <formula>AND($A45&lt;&gt;"COMPOSICAO",$A45&lt;&gt;"INSUMO",$A45&lt;&gt;"")</formula>
    </cfRule>
    <cfRule type="expression" dxfId="948" priority="946" stopIfTrue="1">
      <formula>AND(OR($A45="COMPOSICAO",$A45="INSUMO",$A45&lt;&gt;""),$A45&lt;&gt;"")</formula>
    </cfRule>
  </conditionalFormatting>
  <conditionalFormatting sqref="E50:G50">
    <cfRule type="expression" dxfId="947" priority="943" stopIfTrue="1">
      <formula>AND($A50&lt;&gt;"COMPOSICAO",$A50&lt;&gt;"INSUMO",$A50&lt;&gt;"")</formula>
    </cfRule>
    <cfRule type="expression" dxfId="946" priority="944" stopIfTrue="1">
      <formula>AND(OR($A50="COMPOSICAO",$A50="INSUMO",$A50&lt;&gt;""),$A50&lt;&gt;"")</formula>
    </cfRule>
  </conditionalFormatting>
  <conditionalFormatting sqref="E101:G101">
    <cfRule type="expression" dxfId="945" priority="941" stopIfTrue="1">
      <formula>AND($A101&lt;&gt;"COMPOSICAO",$A101&lt;&gt;"INSUMO",$A101&lt;&gt;"")</formula>
    </cfRule>
    <cfRule type="expression" dxfId="944" priority="942" stopIfTrue="1">
      <formula>AND(OR($A101="COMPOSICAO",$A101="INSUMO",$A101&lt;&gt;""),$A101&lt;&gt;"")</formula>
    </cfRule>
  </conditionalFormatting>
  <conditionalFormatting sqref="F14:G14">
    <cfRule type="expression" dxfId="943" priority="939" stopIfTrue="1">
      <formula>AND($A14&lt;&gt;"COMPOSICAO",$A14&lt;&gt;"INSUMO",$A14&lt;&gt;"")</formula>
    </cfRule>
    <cfRule type="expression" dxfId="942" priority="940" stopIfTrue="1">
      <formula>AND(OR($A14="COMPOSICAO",$A14="INSUMO",$A14&lt;&gt;""),$A14&lt;&gt;"")</formula>
    </cfRule>
  </conditionalFormatting>
  <conditionalFormatting sqref="F14:G14">
    <cfRule type="expression" dxfId="941" priority="937" stopIfTrue="1">
      <formula>AND($A14&lt;&gt;"COMPOSICAO",$A14&lt;&gt;"INSUMO",$A14&lt;&gt;"")</formula>
    </cfRule>
    <cfRule type="expression" dxfId="940" priority="938" stopIfTrue="1">
      <formula>AND(OR($A14="COMPOSICAO",$A14="INSUMO",$A14&lt;&gt;""),$A14&lt;&gt;"")</formula>
    </cfRule>
  </conditionalFormatting>
  <conditionalFormatting sqref="G14">
    <cfRule type="expression" dxfId="939" priority="935" stopIfTrue="1">
      <formula>AND($A14&lt;&gt;"COMPOSICAO",$A14&lt;&gt;"INSUMO",$A14&lt;&gt;"")</formula>
    </cfRule>
    <cfRule type="expression" dxfId="938" priority="936" stopIfTrue="1">
      <formula>AND(OR($A14="COMPOSICAO",$A14="INSUMO",$A14&lt;&gt;""),$A14&lt;&gt;"")</formula>
    </cfRule>
  </conditionalFormatting>
  <conditionalFormatting sqref="F15:G15">
    <cfRule type="expression" dxfId="937" priority="933" stopIfTrue="1">
      <formula>AND($A15&lt;&gt;"COMPOSICAO",$A15&lt;&gt;"INSUMO",$A15&lt;&gt;"")</formula>
    </cfRule>
    <cfRule type="expression" dxfId="936" priority="934" stopIfTrue="1">
      <formula>AND(OR($A15="COMPOSICAO",$A15="INSUMO",$A15&lt;&gt;""),$A15&lt;&gt;"")</formula>
    </cfRule>
  </conditionalFormatting>
  <conditionalFormatting sqref="F15:G15">
    <cfRule type="expression" dxfId="935" priority="931" stopIfTrue="1">
      <formula>AND($A15&lt;&gt;"COMPOSICAO",$A15&lt;&gt;"INSUMO",$A15&lt;&gt;"")</formula>
    </cfRule>
    <cfRule type="expression" dxfId="934" priority="932" stopIfTrue="1">
      <formula>AND(OR($A15="COMPOSICAO",$A15="INSUMO",$A15&lt;&gt;""),$A15&lt;&gt;"")</formula>
    </cfRule>
  </conditionalFormatting>
  <conditionalFormatting sqref="G15">
    <cfRule type="expression" dxfId="933" priority="929" stopIfTrue="1">
      <formula>AND($A15&lt;&gt;"COMPOSICAO",$A15&lt;&gt;"INSUMO",$A15&lt;&gt;"")</formula>
    </cfRule>
    <cfRule type="expression" dxfId="932" priority="930" stopIfTrue="1">
      <formula>AND(OR($A15="COMPOSICAO",$A15="INSUMO",$A15&lt;&gt;""),$A15&lt;&gt;"")</formula>
    </cfRule>
  </conditionalFormatting>
  <conditionalFormatting sqref="F16:G16">
    <cfRule type="expression" dxfId="931" priority="927" stopIfTrue="1">
      <formula>AND($A16&lt;&gt;"COMPOSICAO",$A16&lt;&gt;"INSUMO",$A16&lt;&gt;"")</formula>
    </cfRule>
    <cfRule type="expression" dxfId="930" priority="928" stopIfTrue="1">
      <formula>AND(OR($A16="COMPOSICAO",$A16="INSUMO",$A16&lt;&gt;""),$A16&lt;&gt;"")</formula>
    </cfRule>
  </conditionalFormatting>
  <conditionalFormatting sqref="F16:G16">
    <cfRule type="expression" dxfId="929" priority="925" stopIfTrue="1">
      <formula>AND($A16&lt;&gt;"COMPOSICAO",$A16&lt;&gt;"INSUMO",$A16&lt;&gt;"")</formula>
    </cfRule>
    <cfRule type="expression" dxfId="928" priority="926" stopIfTrue="1">
      <formula>AND(OR($A16="COMPOSICAO",$A16="INSUMO",$A16&lt;&gt;""),$A16&lt;&gt;"")</formula>
    </cfRule>
  </conditionalFormatting>
  <conditionalFormatting sqref="G16">
    <cfRule type="expression" dxfId="927" priority="923" stopIfTrue="1">
      <formula>AND($A16&lt;&gt;"COMPOSICAO",$A16&lt;&gt;"INSUMO",$A16&lt;&gt;"")</formula>
    </cfRule>
    <cfRule type="expression" dxfId="926" priority="924" stopIfTrue="1">
      <formula>AND(OR($A16="COMPOSICAO",$A16="INSUMO",$A16&lt;&gt;""),$A16&lt;&gt;"")</formula>
    </cfRule>
  </conditionalFormatting>
  <conditionalFormatting sqref="F17:G17">
    <cfRule type="expression" dxfId="925" priority="921" stopIfTrue="1">
      <formula>AND($A17&lt;&gt;"COMPOSICAO",$A17&lt;&gt;"INSUMO",$A17&lt;&gt;"")</formula>
    </cfRule>
    <cfRule type="expression" dxfId="924" priority="922" stopIfTrue="1">
      <formula>AND(OR($A17="COMPOSICAO",$A17="INSUMO",$A17&lt;&gt;""),$A17&lt;&gt;"")</formula>
    </cfRule>
  </conditionalFormatting>
  <conditionalFormatting sqref="F17:G17">
    <cfRule type="expression" dxfId="923" priority="919" stopIfTrue="1">
      <formula>AND($A17&lt;&gt;"COMPOSICAO",$A17&lt;&gt;"INSUMO",$A17&lt;&gt;"")</formula>
    </cfRule>
    <cfRule type="expression" dxfId="922" priority="920" stopIfTrue="1">
      <formula>AND(OR($A17="COMPOSICAO",$A17="INSUMO",$A17&lt;&gt;""),$A17&lt;&gt;"")</formula>
    </cfRule>
  </conditionalFormatting>
  <conditionalFormatting sqref="G17">
    <cfRule type="expression" dxfId="921" priority="917" stopIfTrue="1">
      <formula>AND($A17&lt;&gt;"COMPOSICAO",$A17&lt;&gt;"INSUMO",$A17&lt;&gt;"")</formula>
    </cfRule>
    <cfRule type="expression" dxfId="920" priority="918" stopIfTrue="1">
      <formula>AND(OR($A17="COMPOSICAO",$A17="INSUMO",$A17&lt;&gt;""),$A17&lt;&gt;"")</formula>
    </cfRule>
  </conditionalFormatting>
  <conditionalFormatting sqref="F18:G18">
    <cfRule type="expression" dxfId="919" priority="915" stopIfTrue="1">
      <formula>AND($A18&lt;&gt;"COMPOSICAO",$A18&lt;&gt;"INSUMO",$A18&lt;&gt;"")</formula>
    </cfRule>
    <cfRule type="expression" dxfId="918" priority="916" stopIfTrue="1">
      <formula>AND(OR($A18="COMPOSICAO",$A18="INSUMO",$A18&lt;&gt;""),$A18&lt;&gt;"")</formula>
    </cfRule>
  </conditionalFormatting>
  <conditionalFormatting sqref="F18:G18">
    <cfRule type="expression" dxfId="917" priority="913" stopIfTrue="1">
      <formula>AND($A18&lt;&gt;"COMPOSICAO",$A18&lt;&gt;"INSUMO",$A18&lt;&gt;"")</formula>
    </cfRule>
    <cfRule type="expression" dxfId="916" priority="914" stopIfTrue="1">
      <formula>AND(OR($A18="COMPOSICAO",$A18="INSUMO",$A18&lt;&gt;""),$A18&lt;&gt;"")</formula>
    </cfRule>
  </conditionalFormatting>
  <conditionalFormatting sqref="G18">
    <cfRule type="expression" dxfId="915" priority="911" stopIfTrue="1">
      <formula>AND($A18&lt;&gt;"COMPOSICAO",$A18&lt;&gt;"INSUMO",$A18&lt;&gt;"")</formula>
    </cfRule>
    <cfRule type="expression" dxfId="914" priority="912" stopIfTrue="1">
      <formula>AND(OR($A18="COMPOSICAO",$A18="INSUMO",$A18&lt;&gt;""),$A18&lt;&gt;"")</formula>
    </cfRule>
  </conditionalFormatting>
  <conditionalFormatting sqref="F19:G19">
    <cfRule type="expression" dxfId="913" priority="909" stopIfTrue="1">
      <formula>AND($A19&lt;&gt;"COMPOSICAO",$A19&lt;&gt;"INSUMO",$A19&lt;&gt;"")</formula>
    </cfRule>
    <cfRule type="expression" dxfId="912" priority="910" stopIfTrue="1">
      <formula>AND(OR($A19="COMPOSICAO",$A19="INSUMO",$A19&lt;&gt;""),$A19&lt;&gt;"")</formula>
    </cfRule>
  </conditionalFormatting>
  <conditionalFormatting sqref="F19:G19">
    <cfRule type="expression" dxfId="911" priority="907" stopIfTrue="1">
      <formula>AND($A19&lt;&gt;"COMPOSICAO",$A19&lt;&gt;"INSUMO",$A19&lt;&gt;"")</formula>
    </cfRule>
    <cfRule type="expression" dxfId="910" priority="908" stopIfTrue="1">
      <formula>AND(OR($A19="COMPOSICAO",$A19="INSUMO",$A19&lt;&gt;""),$A19&lt;&gt;"")</formula>
    </cfRule>
  </conditionalFormatting>
  <conditionalFormatting sqref="G19">
    <cfRule type="expression" dxfId="909" priority="905" stopIfTrue="1">
      <formula>AND($A19&lt;&gt;"COMPOSICAO",$A19&lt;&gt;"INSUMO",$A19&lt;&gt;"")</formula>
    </cfRule>
    <cfRule type="expression" dxfId="908" priority="906" stopIfTrue="1">
      <formula>AND(OR($A19="COMPOSICAO",$A19="INSUMO",$A19&lt;&gt;""),$A19&lt;&gt;"")</formula>
    </cfRule>
  </conditionalFormatting>
  <conditionalFormatting sqref="F23:G23">
    <cfRule type="expression" dxfId="907" priority="903" stopIfTrue="1">
      <formula>AND($A23&lt;&gt;"COMPOSICAO",$A23&lt;&gt;"INSUMO",$A23&lt;&gt;"")</formula>
    </cfRule>
    <cfRule type="expression" dxfId="906" priority="904" stopIfTrue="1">
      <formula>AND(OR($A23="COMPOSICAO",$A23="INSUMO",$A23&lt;&gt;""),$A23&lt;&gt;"")</formula>
    </cfRule>
  </conditionalFormatting>
  <conditionalFormatting sqref="F23:G23">
    <cfRule type="expression" dxfId="905" priority="901" stopIfTrue="1">
      <formula>AND($A23&lt;&gt;"COMPOSICAO",$A23&lt;&gt;"INSUMO",$A23&lt;&gt;"")</formula>
    </cfRule>
    <cfRule type="expression" dxfId="904" priority="902" stopIfTrue="1">
      <formula>AND(OR($A23="COMPOSICAO",$A23="INSUMO",$A23&lt;&gt;""),$A23&lt;&gt;"")</formula>
    </cfRule>
  </conditionalFormatting>
  <conditionalFormatting sqref="G23">
    <cfRule type="expression" dxfId="903" priority="899" stopIfTrue="1">
      <formula>AND($A23&lt;&gt;"COMPOSICAO",$A23&lt;&gt;"INSUMO",$A23&lt;&gt;"")</formula>
    </cfRule>
    <cfRule type="expression" dxfId="902" priority="900" stopIfTrue="1">
      <formula>AND(OR($A23="COMPOSICAO",$A23="INSUMO",$A23&lt;&gt;""),$A23&lt;&gt;"")</formula>
    </cfRule>
  </conditionalFormatting>
  <conditionalFormatting sqref="F24:G24">
    <cfRule type="expression" dxfId="901" priority="897" stopIfTrue="1">
      <formula>AND($A24&lt;&gt;"COMPOSICAO",$A24&lt;&gt;"INSUMO",$A24&lt;&gt;"")</formula>
    </cfRule>
    <cfRule type="expression" dxfId="900" priority="898" stopIfTrue="1">
      <formula>AND(OR($A24="COMPOSICAO",$A24="INSUMO",$A24&lt;&gt;""),$A24&lt;&gt;"")</formula>
    </cfRule>
  </conditionalFormatting>
  <conditionalFormatting sqref="F24:G24">
    <cfRule type="expression" dxfId="899" priority="895" stopIfTrue="1">
      <formula>AND($A24&lt;&gt;"COMPOSICAO",$A24&lt;&gt;"INSUMO",$A24&lt;&gt;"")</formula>
    </cfRule>
    <cfRule type="expression" dxfId="898" priority="896" stopIfTrue="1">
      <formula>AND(OR($A24="COMPOSICAO",$A24="INSUMO",$A24&lt;&gt;""),$A24&lt;&gt;"")</formula>
    </cfRule>
  </conditionalFormatting>
  <conditionalFormatting sqref="G24">
    <cfRule type="expression" dxfId="897" priority="893" stopIfTrue="1">
      <formula>AND($A24&lt;&gt;"COMPOSICAO",$A24&lt;&gt;"INSUMO",$A24&lt;&gt;"")</formula>
    </cfRule>
    <cfRule type="expression" dxfId="896" priority="894" stopIfTrue="1">
      <formula>AND(OR($A24="COMPOSICAO",$A24="INSUMO",$A24&lt;&gt;""),$A24&lt;&gt;"")</formula>
    </cfRule>
  </conditionalFormatting>
  <conditionalFormatting sqref="F28:G28">
    <cfRule type="expression" dxfId="895" priority="891" stopIfTrue="1">
      <formula>AND($A28&lt;&gt;"COMPOSICAO",$A28&lt;&gt;"INSUMO",$A28&lt;&gt;"")</formula>
    </cfRule>
    <cfRule type="expression" dxfId="894" priority="892" stopIfTrue="1">
      <formula>AND(OR($A28="COMPOSICAO",$A28="INSUMO",$A28&lt;&gt;""),$A28&lt;&gt;"")</formula>
    </cfRule>
  </conditionalFormatting>
  <conditionalFormatting sqref="F28:G28">
    <cfRule type="expression" dxfId="893" priority="889" stopIfTrue="1">
      <formula>AND($A28&lt;&gt;"COMPOSICAO",$A28&lt;&gt;"INSUMO",$A28&lt;&gt;"")</formula>
    </cfRule>
    <cfRule type="expression" dxfId="892" priority="890" stopIfTrue="1">
      <formula>AND(OR($A28="COMPOSICAO",$A28="INSUMO",$A28&lt;&gt;""),$A28&lt;&gt;"")</formula>
    </cfRule>
  </conditionalFormatting>
  <conditionalFormatting sqref="G28">
    <cfRule type="expression" dxfId="891" priority="887" stopIfTrue="1">
      <formula>AND($A28&lt;&gt;"COMPOSICAO",$A28&lt;&gt;"INSUMO",$A28&lt;&gt;"")</formula>
    </cfRule>
    <cfRule type="expression" dxfId="890" priority="888" stopIfTrue="1">
      <formula>AND(OR($A28="COMPOSICAO",$A28="INSUMO",$A28&lt;&gt;""),$A28&lt;&gt;"")</formula>
    </cfRule>
  </conditionalFormatting>
  <conditionalFormatting sqref="F32:G32">
    <cfRule type="expression" dxfId="889" priority="885" stopIfTrue="1">
      <formula>AND($A32&lt;&gt;"COMPOSICAO",$A32&lt;&gt;"INSUMO",$A32&lt;&gt;"")</formula>
    </cfRule>
    <cfRule type="expression" dxfId="888" priority="886" stopIfTrue="1">
      <formula>AND(OR($A32="COMPOSICAO",$A32="INSUMO",$A32&lt;&gt;""),$A32&lt;&gt;"")</formula>
    </cfRule>
  </conditionalFormatting>
  <conditionalFormatting sqref="F32:G32">
    <cfRule type="expression" dxfId="887" priority="883" stopIfTrue="1">
      <formula>AND($A32&lt;&gt;"COMPOSICAO",$A32&lt;&gt;"INSUMO",$A32&lt;&gt;"")</formula>
    </cfRule>
    <cfRule type="expression" dxfId="886" priority="884" stopIfTrue="1">
      <formula>AND(OR($A32="COMPOSICAO",$A32="INSUMO",$A32&lt;&gt;""),$A32&lt;&gt;"")</formula>
    </cfRule>
  </conditionalFormatting>
  <conditionalFormatting sqref="G32">
    <cfRule type="expression" dxfId="885" priority="881" stopIfTrue="1">
      <formula>AND($A32&lt;&gt;"COMPOSICAO",$A32&lt;&gt;"INSUMO",$A32&lt;&gt;"")</formula>
    </cfRule>
    <cfRule type="expression" dxfId="884" priority="882" stopIfTrue="1">
      <formula>AND(OR($A32="COMPOSICAO",$A32="INSUMO",$A32&lt;&gt;""),$A32&lt;&gt;"")</formula>
    </cfRule>
  </conditionalFormatting>
  <conditionalFormatting sqref="F33:G33">
    <cfRule type="expression" dxfId="883" priority="879" stopIfTrue="1">
      <formula>AND($A33&lt;&gt;"COMPOSICAO",$A33&lt;&gt;"INSUMO",$A33&lt;&gt;"")</formula>
    </cfRule>
    <cfRule type="expression" dxfId="882" priority="880" stopIfTrue="1">
      <formula>AND(OR($A33="COMPOSICAO",$A33="INSUMO",$A33&lt;&gt;""),$A33&lt;&gt;"")</formula>
    </cfRule>
  </conditionalFormatting>
  <conditionalFormatting sqref="F33:G33">
    <cfRule type="expression" dxfId="881" priority="877" stopIfTrue="1">
      <formula>AND($A33&lt;&gt;"COMPOSICAO",$A33&lt;&gt;"INSUMO",$A33&lt;&gt;"")</formula>
    </cfRule>
    <cfRule type="expression" dxfId="880" priority="878" stopIfTrue="1">
      <formula>AND(OR($A33="COMPOSICAO",$A33="INSUMO",$A33&lt;&gt;""),$A33&lt;&gt;"")</formula>
    </cfRule>
  </conditionalFormatting>
  <conditionalFormatting sqref="G33">
    <cfRule type="expression" dxfId="879" priority="875" stopIfTrue="1">
      <formula>AND($A33&lt;&gt;"COMPOSICAO",$A33&lt;&gt;"INSUMO",$A33&lt;&gt;"")</formula>
    </cfRule>
    <cfRule type="expression" dxfId="878" priority="876" stopIfTrue="1">
      <formula>AND(OR($A33="COMPOSICAO",$A33="INSUMO",$A33&lt;&gt;""),$A33&lt;&gt;"")</formula>
    </cfRule>
  </conditionalFormatting>
  <conditionalFormatting sqref="F34:G34">
    <cfRule type="expression" dxfId="877" priority="873" stopIfTrue="1">
      <formula>AND($A34&lt;&gt;"COMPOSICAO",$A34&lt;&gt;"INSUMO",$A34&lt;&gt;"")</formula>
    </cfRule>
    <cfRule type="expression" dxfId="876" priority="874" stopIfTrue="1">
      <formula>AND(OR($A34="COMPOSICAO",$A34="INSUMO",$A34&lt;&gt;""),$A34&lt;&gt;"")</formula>
    </cfRule>
  </conditionalFormatting>
  <conditionalFormatting sqref="F34:G34">
    <cfRule type="expression" dxfId="875" priority="871" stopIfTrue="1">
      <formula>AND($A34&lt;&gt;"COMPOSICAO",$A34&lt;&gt;"INSUMO",$A34&lt;&gt;"")</formula>
    </cfRule>
    <cfRule type="expression" dxfId="874" priority="872" stopIfTrue="1">
      <formula>AND(OR($A34="COMPOSICAO",$A34="INSUMO",$A34&lt;&gt;""),$A34&lt;&gt;"")</formula>
    </cfRule>
  </conditionalFormatting>
  <conditionalFormatting sqref="G34">
    <cfRule type="expression" dxfId="873" priority="869" stopIfTrue="1">
      <formula>AND($A34&lt;&gt;"COMPOSICAO",$A34&lt;&gt;"INSUMO",$A34&lt;&gt;"")</formula>
    </cfRule>
    <cfRule type="expression" dxfId="872" priority="870" stopIfTrue="1">
      <formula>AND(OR($A34="COMPOSICAO",$A34="INSUMO",$A34&lt;&gt;""),$A34&lt;&gt;"")</formula>
    </cfRule>
  </conditionalFormatting>
  <conditionalFormatting sqref="F35:G35">
    <cfRule type="expression" dxfId="871" priority="867" stopIfTrue="1">
      <formula>AND($A35&lt;&gt;"COMPOSICAO",$A35&lt;&gt;"INSUMO",$A35&lt;&gt;"")</formula>
    </cfRule>
    <cfRule type="expression" dxfId="870" priority="868" stopIfTrue="1">
      <formula>AND(OR($A35="COMPOSICAO",$A35="INSUMO",$A35&lt;&gt;""),$A35&lt;&gt;"")</formula>
    </cfRule>
  </conditionalFormatting>
  <conditionalFormatting sqref="F35:G35">
    <cfRule type="expression" dxfId="869" priority="865" stopIfTrue="1">
      <formula>AND($A35&lt;&gt;"COMPOSICAO",$A35&lt;&gt;"INSUMO",$A35&lt;&gt;"")</formula>
    </cfRule>
    <cfRule type="expression" dxfId="868" priority="866" stopIfTrue="1">
      <formula>AND(OR($A35="COMPOSICAO",$A35="INSUMO",$A35&lt;&gt;""),$A35&lt;&gt;"")</formula>
    </cfRule>
  </conditionalFormatting>
  <conditionalFormatting sqref="G35">
    <cfRule type="expression" dxfId="867" priority="863" stopIfTrue="1">
      <formula>AND($A35&lt;&gt;"COMPOSICAO",$A35&lt;&gt;"INSUMO",$A35&lt;&gt;"")</formula>
    </cfRule>
    <cfRule type="expression" dxfId="866" priority="864" stopIfTrue="1">
      <formula>AND(OR($A35="COMPOSICAO",$A35="INSUMO",$A35&lt;&gt;""),$A35&lt;&gt;"")</formula>
    </cfRule>
  </conditionalFormatting>
  <conditionalFormatting sqref="F36:G36">
    <cfRule type="expression" dxfId="865" priority="861" stopIfTrue="1">
      <formula>AND($A36&lt;&gt;"COMPOSICAO",$A36&lt;&gt;"INSUMO",$A36&lt;&gt;"")</formula>
    </cfRule>
    <cfRule type="expression" dxfId="864" priority="862" stopIfTrue="1">
      <formula>AND(OR($A36="COMPOSICAO",$A36="INSUMO",$A36&lt;&gt;""),$A36&lt;&gt;"")</formula>
    </cfRule>
  </conditionalFormatting>
  <conditionalFormatting sqref="F36:G36">
    <cfRule type="expression" dxfId="863" priority="859" stopIfTrue="1">
      <formula>AND($A36&lt;&gt;"COMPOSICAO",$A36&lt;&gt;"INSUMO",$A36&lt;&gt;"")</formula>
    </cfRule>
    <cfRule type="expression" dxfId="862" priority="860" stopIfTrue="1">
      <formula>AND(OR($A36="COMPOSICAO",$A36="INSUMO",$A36&lt;&gt;""),$A36&lt;&gt;"")</formula>
    </cfRule>
  </conditionalFormatting>
  <conditionalFormatting sqref="G36">
    <cfRule type="expression" dxfId="861" priority="857" stopIfTrue="1">
      <formula>AND($A36&lt;&gt;"COMPOSICAO",$A36&lt;&gt;"INSUMO",$A36&lt;&gt;"")</formula>
    </cfRule>
    <cfRule type="expression" dxfId="860" priority="858" stopIfTrue="1">
      <formula>AND(OR($A36="COMPOSICAO",$A36="INSUMO",$A36&lt;&gt;""),$A36&lt;&gt;"")</formula>
    </cfRule>
  </conditionalFormatting>
  <conditionalFormatting sqref="F37:G37">
    <cfRule type="expression" dxfId="859" priority="855" stopIfTrue="1">
      <formula>AND($A37&lt;&gt;"COMPOSICAO",$A37&lt;&gt;"INSUMO",$A37&lt;&gt;"")</formula>
    </cfRule>
    <cfRule type="expression" dxfId="858" priority="856" stopIfTrue="1">
      <formula>AND(OR($A37="COMPOSICAO",$A37="INSUMO",$A37&lt;&gt;""),$A37&lt;&gt;"")</formula>
    </cfRule>
  </conditionalFormatting>
  <conditionalFormatting sqref="F37:G37">
    <cfRule type="expression" dxfId="857" priority="853" stopIfTrue="1">
      <formula>AND($A37&lt;&gt;"COMPOSICAO",$A37&lt;&gt;"INSUMO",$A37&lt;&gt;"")</formula>
    </cfRule>
    <cfRule type="expression" dxfId="856" priority="854" stopIfTrue="1">
      <formula>AND(OR($A37="COMPOSICAO",$A37="INSUMO",$A37&lt;&gt;""),$A37&lt;&gt;"")</formula>
    </cfRule>
  </conditionalFormatting>
  <conditionalFormatting sqref="G37">
    <cfRule type="expression" dxfId="855" priority="851" stopIfTrue="1">
      <formula>AND($A37&lt;&gt;"COMPOSICAO",$A37&lt;&gt;"INSUMO",$A37&lt;&gt;"")</formula>
    </cfRule>
    <cfRule type="expression" dxfId="854" priority="852" stopIfTrue="1">
      <formula>AND(OR($A37="COMPOSICAO",$A37="INSUMO",$A37&lt;&gt;""),$A37&lt;&gt;"")</formula>
    </cfRule>
  </conditionalFormatting>
  <conditionalFormatting sqref="F41:G41">
    <cfRule type="expression" dxfId="853" priority="849" stopIfTrue="1">
      <formula>AND($A41&lt;&gt;"COMPOSICAO",$A41&lt;&gt;"INSUMO",$A41&lt;&gt;"")</formula>
    </cfRule>
    <cfRule type="expression" dxfId="852" priority="850" stopIfTrue="1">
      <formula>AND(OR($A41="COMPOSICAO",$A41="INSUMO",$A41&lt;&gt;""),$A41&lt;&gt;"")</formula>
    </cfRule>
  </conditionalFormatting>
  <conditionalFormatting sqref="F41:G41">
    <cfRule type="expression" dxfId="851" priority="847" stopIfTrue="1">
      <formula>AND($A41&lt;&gt;"COMPOSICAO",$A41&lt;&gt;"INSUMO",$A41&lt;&gt;"")</formula>
    </cfRule>
    <cfRule type="expression" dxfId="850" priority="848" stopIfTrue="1">
      <formula>AND(OR($A41="COMPOSICAO",$A41="INSUMO",$A41&lt;&gt;""),$A41&lt;&gt;"")</formula>
    </cfRule>
  </conditionalFormatting>
  <conditionalFormatting sqref="G41">
    <cfRule type="expression" dxfId="849" priority="845" stopIfTrue="1">
      <formula>AND($A41&lt;&gt;"COMPOSICAO",$A41&lt;&gt;"INSUMO",$A41&lt;&gt;"")</formula>
    </cfRule>
    <cfRule type="expression" dxfId="848" priority="846" stopIfTrue="1">
      <formula>AND(OR($A41="COMPOSICAO",$A41="INSUMO",$A41&lt;&gt;""),$A41&lt;&gt;"")</formula>
    </cfRule>
  </conditionalFormatting>
  <conditionalFormatting sqref="F42:G42">
    <cfRule type="expression" dxfId="847" priority="843" stopIfTrue="1">
      <formula>AND($A42&lt;&gt;"COMPOSICAO",$A42&lt;&gt;"INSUMO",$A42&lt;&gt;"")</formula>
    </cfRule>
    <cfRule type="expression" dxfId="846" priority="844" stopIfTrue="1">
      <formula>AND(OR($A42="COMPOSICAO",$A42="INSUMO",$A42&lt;&gt;""),$A42&lt;&gt;"")</formula>
    </cfRule>
  </conditionalFormatting>
  <conditionalFormatting sqref="F42:G42">
    <cfRule type="expression" dxfId="845" priority="841" stopIfTrue="1">
      <formula>AND($A42&lt;&gt;"COMPOSICAO",$A42&lt;&gt;"INSUMO",$A42&lt;&gt;"")</formula>
    </cfRule>
    <cfRule type="expression" dxfId="844" priority="842" stopIfTrue="1">
      <formula>AND(OR($A42="COMPOSICAO",$A42="INSUMO",$A42&lt;&gt;""),$A42&lt;&gt;"")</formula>
    </cfRule>
  </conditionalFormatting>
  <conditionalFormatting sqref="G42">
    <cfRule type="expression" dxfId="843" priority="839" stopIfTrue="1">
      <formula>AND($A42&lt;&gt;"COMPOSICAO",$A42&lt;&gt;"INSUMO",$A42&lt;&gt;"")</formula>
    </cfRule>
    <cfRule type="expression" dxfId="842" priority="840" stopIfTrue="1">
      <formula>AND(OR($A42="COMPOSICAO",$A42="INSUMO",$A42&lt;&gt;""),$A42&lt;&gt;"")</formula>
    </cfRule>
  </conditionalFormatting>
  <conditionalFormatting sqref="F46:G46">
    <cfRule type="expression" dxfId="841" priority="837" stopIfTrue="1">
      <formula>AND($A46&lt;&gt;"COMPOSICAO",$A46&lt;&gt;"INSUMO",$A46&lt;&gt;"")</formula>
    </cfRule>
    <cfRule type="expression" dxfId="840" priority="838" stopIfTrue="1">
      <formula>AND(OR($A46="COMPOSICAO",$A46="INSUMO",$A46&lt;&gt;""),$A46&lt;&gt;"")</formula>
    </cfRule>
  </conditionalFormatting>
  <conditionalFormatting sqref="F46:G46">
    <cfRule type="expression" dxfId="839" priority="835" stopIfTrue="1">
      <formula>AND($A46&lt;&gt;"COMPOSICAO",$A46&lt;&gt;"INSUMO",$A46&lt;&gt;"")</formula>
    </cfRule>
    <cfRule type="expression" dxfId="838" priority="836" stopIfTrue="1">
      <formula>AND(OR($A46="COMPOSICAO",$A46="INSUMO",$A46&lt;&gt;""),$A46&lt;&gt;"")</formula>
    </cfRule>
  </conditionalFormatting>
  <conditionalFormatting sqref="G46">
    <cfRule type="expression" dxfId="837" priority="833" stopIfTrue="1">
      <formula>AND($A46&lt;&gt;"COMPOSICAO",$A46&lt;&gt;"INSUMO",$A46&lt;&gt;"")</formula>
    </cfRule>
    <cfRule type="expression" dxfId="836" priority="834" stopIfTrue="1">
      <formula>AND(OR($A46="COMPOSICAO",$A46="INSUMO",$A46&lt;&gt;""),$A46&lt;&gt;"")</formula>
    </cfRule>
  </conditionalFormatting>
  <conditionalFormatting sqref="F47:G47">
    <cfRule type="expression" dxfId="835" priority="831" stopIfTrue="1">
      <formula>AND($A47&lt;&gt;"COMPOSICAO",$A47&lt;&gt;"INSUMO",$A47&lt;&gt;"")</formula>
    </cfRule>
    <cfRule type="expression" dxfId="834" priority="832" stopIfTrue="1">
      <formula>AND(OR($A47="COMPOSICAO",$A47="INSUMO",$A47&lt;&gt;""),$A47&lt;&gt;"")</formula>
    </cfRule>
  </conditionalFormatting>
  <conditionalFormatting sqref="F47:G47">
    <cfRule type="expression" dxfId="833" priority="829" stopIfTrue="1">
      <formula>AND($A47&lt;&gt;"COMPOSICAO",$A47&lt;&gt;"INSUMO",$A47&lt;&gt;"")</formula>
    </cfRule>
    <cfRule type="expression" dxfId="832" priority="830" stopIfTrue="1">
      <formula>AND(OR($A47="COMPOSICAO",$A47="INSUMO",$A47&lt;&gt;""),$A47&lt;&gt;"")</formula>
    </cfRule>
  </conditionalFormatting>
  <conditionalFormatting sqref="G47">
    <cfRule type="expression" dxfId="831" priority="827" stopIfTrue="1">
      <formula>AND($A47&lt;&gt;"COMPOSICAO",$A47&lt;&gt;"INSUMO",$A47&lt;&gt;"")</formula>
    </cfRule>
    <cfRule type="expression" dxfId="830" priority="828" stopIfTrue="1">
      <formula>AND(OR($A47="COMPOSICAO",$A47="INSUMO",$A47&lt;&gt;""),$A47&lt;&gt;"")</formula>
    </cfRule>
  </conditionalFormatting>
  <conditionalFormatting sqref="F51:G51">
    <cfRule type="expression" dxfId="829" priority="825" stopIfTrue="1">
      <formula>AND($A51&lt;&gt;"COMPOSICAO",$A51&lt;&gt;"INSUMO",$A51&lt;&gt;"")</formula>
    </cfRule>
    <cfRule type="expression" dxfId="828" priority="826" stopIfTrue="1">
      <formula>AND(OR($A51="COMPOSICAO",$A51="INSUMO",$A51&lt;&gt;""),$A51&lt;&gt;"")</formula>
    </cfRule>
  </conditionalFormatting>
  <conditionalFormatting sqref="F51:G51">
    <cfRule type="expression" dxfId="827" priority="823" stopIfTrue="1">
      <formula>AND($A51&lt;&gt;"COMPOSICAO",$A51&lt;&gt;"INSUMO",$A51&lt;&gt;"")</formula>
    </cfRule>
    <cfRule type="expression" dxfId="826" priority="824" stopIfTrue="1">
      <formula>AND(OR($A51="COMPOSICAO",$A51="INSUMO",$A51&lt;&gt;""),$A51&lt;&gt;"")</formula>
    </cfRule>
  </conditionalFormatting>
  <conditionalFormatting sqref="G51">
    <cfRule type="expression" dxfId="825" priority="821" stopIfTrue="1">
      <formula>AND($A51&lt;&gt;"COMPOSICAO",$A51&lt;&gt;"INSUMO",$A51&lt;&gt;"")</formula>
    </cfRule>
    <cfRule type="expression" dxfId="824" priority="822" stopIfTrue="1">
      <formula>AND(OR($A51="COMPOSICAO",$A51="INSUMO",$A51&lt;&gt;""),$A51&lt;&gt;"")</formula>
    </cfRule>
  </conditionalFormatting>
  <conditionalFormatting sqref="F52:G52">
    <cfRule type="expression" dxfId="823" priority="819" stopIfTrue="1">
      <formula>AND($A52&lt;&gt;"COMPOSICAO",$A52&lt;&gt;"INSUMO",$A52&lt;&gt;"")</formula>
    </cfRule>
    <cfRule type="expression" dxfId="822" priority="820" stopIfTrue="1">
      <formula>AND(OR($A52="COMPOSICAO",$A52="INSUMO",$A52&lt;&gt;""),$A52&lt;&gt;"")</formula>
    </cfRule>
  </conditionalFormatting>
  <conditionalFormatting sqref="F52:G52">
    <cfRule type="expression" dxfId="821" priority="817" stopIfTrue="1">
      <formula>AND($A52&lt;&gt;"COMPOSICAO",$A52&lt;&gt;"INSUMO",$A52&lt;&gt;"")</formula>
    </cfRule>
    <cfRule type="expression" dxfId="820" priority="818" stopIfTrue="1">
      <formula>AND(OR($A52="COMPOSICAO",$A52="INSUMO",$A52&lt;&gt;""),$A52&lt;&gt;"")</formula>
    </cfRule>
  </conditionalFormatting>
  <conditionalFormatting sqref="G52">
    <cfRule type="expression" dxfId="819" priority="815" stopIfTrue="1">
      <formula>AND($A52&lt;&gt;"COMPOSICAO",$A52&lt;&gt;"INSUMO",$A52&lt;&gt;"")</formula>
    </cfRule>
    <cfRule type="expression" dxfId="818" priority="816" stopIfTrue="1">
      <formula>AND(OR($A52="COMPOSICAO",$A52="INSUMO",$A52&lt;&gt;""),$A52&lt;&gt;"")</formula>
    </cfRule>
  </conditionalFormatting>
  <conditionalFormatting sqref="F102:G102">
    <cfRule type="expression" dxfId="817" priority="813" stopIfTrue="1">
      <formula>AND($A102&lt;&gt;"COMPOSICAO",$A102&lt;&gt;"INSUMO",$A102&lt;&gt;"")</formula>
    </cfRule>
    <cfRule type="expression" dxfId="816" priority="814" stopIfTrue="1">
      <formula>AND(OR($A102="COMPOSICAO",$A102="INSUMO",$A102&lt;&gt;""),$A102&lt;&gt;"")</formula>
    </cfRule>
  </conditionalFormatting>
  <conditionalFormatting sqref="F102:G102">
    <cfRule type="expression" dxfId="815" priority="811" stopIfTrue="1">
      <formula>AND($A102&lt;&gt;"COMPOSICAO",$A102&lt;&gt;"INSUMO",$A102&lt;&gt;"")</formula>
    </cfRule>
    <cfRule type="expression" dxfId="814" priority="812" stopIfTrue="1">
      <formula>AND(OR($A102="COMPOSICAO",$A102="INSUMO",$A102&lt;&gt;""),$A102&lt;&gt;"")</formula>
    </cfRule>
  </conditionalFormatting>
  <conditionalFormatting sqref="G102">
    <cfRule type="expression" dxfId="813" priority="809" stopIfTrue="1">
      <formula>AND($A102&lt;&gt;"COMPOSICAO",$A102&lt;&gt;"INSUMO",$A102&lt;&gt;"")</formula>
    </cfRule>
    <cfRule type="expression" dxfId="812" priority="810" stopIfTrue="1">
      <formula>AND(OR($A102="COMPOSICAO",$A102="INSUMO",$A102&lt;&gt;""),$A102&lt;&gt;"")</formula>
    </cfRule>
  </conditionalFormatting>
  <conditionalFormatting sqref="F14:F19">
    <cfRule type="expression" dxfId="811" priority="807" stopIfTrue="1">
      <formula>AND($A14&lt;&gt;"COMPOSICAO",$A14&lt;&gt;"INSUMO",$A14&lt;&gt;"")</formula>
    </cfRule>
    <cfRule type="expression" dxfId="810" priority="808" stopIfTrue="1">
      <formula>AND(OR($A14="COMPOSICAO",$A14="INSUMO",$A14&lt;&gt;""),$A14&lt;&gt;"")</formula>
    </cfRule>
  </conditionalFormatting>
  <conditionalFormatting sqref="F14:F19">
    <cfRule type="expression" dxfId="809" priority="805" stopIfTrue="1">
      <formula>AND($A14&lt;&gt;"COMPOSICAO",$A14&lt;&gt;"INSUMO",$A14&lt;&gt;"")</formula>
    </cfRule>
    <cfRule type="expression" dxfId="808" priority="806" stopIfTrue="1">
      <formula>AND(OR($A14="COMPOSICAO",$A14="INSUMO",$A14&lt;&gt;""),$A14&lt;&gt;"")</formula>
    </cfRule>
  </conditionalFormatting>
  <conditionalFormatting sqref="F37">
    <cfRule type="expression" dxfId="807" priority="803" stopIfTrue="1">
      <formula>AND($A37&lt;&gt;"COMPOSICAO",$A37&lt;&gt;"INSUMO",$A37&lt;&gt;"")</formula>
    </cfRule>
    <cfRule type="expression" dxfId="806" priority="804" stopIfTrue="1">
      <formula>AND(OR($A37="COMPOSICAO",$A37="INSUMO",$A37&lt;&gt;""),$A37&lt;&gt;"")</formula>
    </cfRule>
  </conditionalFormatting>
  <conditionalFormatting sqref="F37">
    <cfRule type="expression" dxfId="805" priority="801" stopIfTrue="1">
      <formula>AND($A37&lt;&gt;"COMPOSICAO",$A37&lt;&gt;"INSUMO",$A37&lt;&gt;"")</formula>
    </cfRule>
    <cfRule type="expression" dxfId="804" priority="802" stopIfTrue="1">
      <formula>AND(OR($A37="COMPOSICAO",$A37="INSUMO",$A37&lt;&gt;""),$A37&lt;&gt;"")</formula>
    </cfRule>
  </conditionalFormatting>
  <conditionalFormatting sqref="F37">
    <cfRule type="expression" dxfId="803" priority="799" stopIfTrue="1">
      <formula>AND($A37&lt;&gt;"COMPOSICAO",$A37&lt;&gt;"INSUMO",$A37&lt;&gt;"")</formula>
    </cfRule>
    <cfRule type="expression" dxfId="802" priority="800" stopIfTrue="1">
      <formula>AND(OR($A37="COMPOSICAO",$A37="INSUMO",$A37&lt;&gt;""),$A37&lt;&gt;"")</formula>
    </cfRule>
  </conditionalFormatting>
  <conditionalFormatting sqref="F37">
    <cfRule type="expression" dxfId="801" priority="797" stopIfTrue="1">
      <formula>AND($A37&lt;&gt;"COMPOSICAO",$A37&lt;&gt;"INSUMO",$A37&lt;&gt;"")</formula>
    </cfRule>
    <cfRule type="expression" dxfId="800" priority="798" stopIfTrue="1">
      <formula>AND(OR($A37="COMPOSICAO",$A37="INSUMO",$A37&lt;&gt;""),$A37&lt;&gt;"")</formula>
    </cfRule>
  </conditionalFormatting>
  <conditionalFormatting sqref="F28">
    <cfRule type="expression" dxfId="799" priority="795" stopIfTrue="1">
      <formula>AND($A28&lt;&gt;"COMPOSICAO",$A28&lt;&gt;"INSUMO",$A28&lt;&gt;"")</formula>
    </cfRule>
    <cfRule type="expression" dxfId="798" priority="796" stopIfTrue="1">
      <formula>AND(OR($A28="COMPOSICAO",$A28="INSUMO",$A28&lt;&gt;""),$A28&lt;&gt;"")</formula>
    </cfRule>
  </conditionalFormatting>
  <conditionalFormatting sqref="F28">
    <cfRule type="expression" dxfId="797" priority="793" stopIfTrue="1">
      <formula>AND($A28&lt;&gt;"COMPOSICAO",$A28&lt;&gt;"INSUMO",$A28&lt;&gt;"")</formula>
    </cfRule>
    <cfRule type="expression" dxfId="796" priority="794" stopIfTrue="1">
      <formula>AND(OR($A28="COMPOSICAO",$A28="INSUMO",$A28&lt;&gt;""),$A28&lt;&gt;"")</formula>
    </cfRule>
  </conditionalFormatting>
  <conditionalFormatting sqref="F51">
    <cfRule type="expression" dxfId="795" priority="791" stopIfTrue="1">
      <formula>AND($A51&lt;&gt;"COMPOSICAO",$A51&lt;&gt;"INSUMO",$A51&lt;&gt;"")</formula>
    </cfRule>
    <cfRule type="expression" dxfId="794" priority="792" stopIfTrue="1">
      <formula>AND(OR($A51="COMPOSICAO",$A51="INSUMO",$A51&lt;&gt;""),$A51&lt;&gt;"")</formula>
    </cfRule>
  </conditionalFormatting>
  <conditionalFormatting sqref="F51">
    <cfRule type="expression" dxfId="793" priority="789" stopIfTrue="1">
      <formula>AND($A51&lt;&gt;"COMPOSICAO",$A51&lt;&gt;"INSUMO",$A51&lt;&gt;"")</formula>
    </cfRule>
    <cfRule type="expression" dxfId="792" priority="790" stopIfTrue="1">
      <formula>AND(OR($A51="COMPOSICAO",$A51="INSUMO",$A51&lt;&gt;""),$A51&lt;&gt;"")</formula>
    </cfRule>
  </conditionalFormatting>
  <conditionalFormatting sqref="F52">
    <cfRule type="expression" dxfId="791" priority="787" stopIfTrue="1">
      <formula>AND($A52&lt;&gt;"COMPOSICAO",$A52&lt;&gt;"INSUMO",$A52&lt;&gt;"")</formula>
    </cfRule>
    <cfRule type="expression" dxfId="790" priority="788" stopIfTrue="1">
      <formula>AND(OR($A52="COMPOSICAO",$A52="INSUMO",$A52&lt;&gt;""),$A52&lt;&gt;"")</formula>
    </cfRule>
  </conditionalFormatting>
  <conditionalFormatting sqref="F52">
    <cfRule type="expression" dxfId="789" priority="785" stopIfTrue="1">
      <formula>AND($A52&lt;&gt;"COMPOSICAO",$A52&lt;&gt;"INSUMO",$A52&lt;&gt;"")</formula>
    </cfRule>
    <cfRule type="expression" dxfId="788" priority="786" stopIfTrue="1">
      <formula>AND(OR($A52="COMPOSICAO",$A52="INSUMO",$A52&lt;&gt;""),$A52&lt;&gt;"")</formula>
    </cfRule>
  </conditionalFormatting>
  <conditionalFormatting sqref="A339:E340">
    <cfRule type="expression" dxfId="787" priority="783" stopIfTrue="1">
      <formula>AND($A339&lt;&gt;"COMPOSICAO",$A339&lt;&gt;"INSUMO",$A339&lt;&gt;"")</formula>
    </cfRule>
    <cfRule type="expression" dxfId="786" priority="784" stopIfTrue="1">
      <formula>AND(OR($A339="COMPOSICAO",$A339="INSUMO",$A339&lt;&gt;""),$A339&lt;&gt;"")</formula>
    </cfRule>
  </conditionalFormatting>
  <conditionalFormatting sqref="E339:G339">
    <cfRule type="expression" dxfId="785" priority="781" stopIfTrue="1">
      <formula>AND($A339&lt;&gt;"COMPOSICAO",$A339&lt;&gt;"INSUMO",$A339&lt;&gt;"")</formula>
    </cfRule>
    <cfRule type="expression" dxfId="784" priority="782" stopIfTrue="1">
      <formula>AND(OR($A339="COMPOSICAO",$A339="INSUMO",$A339&lt;&gt;""),$A339&lt;&gt;"")</formula>
    </cfRule>
  </conditionalFormatting>
  <conditionalFormatting sqref="F339:G339">
    <cfRule type="expression" dxfId="783" priority="779" stopIfTrue="1">
      <formula>AND($A339&lt;&gt;"COMPOSICAO",$A339&lt;&gt;"INSUMO",$A339&lt;&gt;"")</formula>
    </cfRule>
    <cfRule type="expression" dxfId="782" priority="780" stopIfTrue="1">
      <formula>AND(OR($A339="COMPOSICAO",$A339="INSUMO",$A339&lt;&gt;""),$A339&lt;&gt;"")</formula>
    </cfRule>
  </conditionalFormatting>
  <conditionalFormatting sqref="E339:G339">
    <cfRule type="expression" dxfId="781" priority="777" stopIfTrue="1">
      <formula>AND($A339&lt;&gt;"COMPOSICAO",$A339&lt;&gt;"INSUMO",$A339&lt;&gt;"")</formula>
    </cfRule>
    <cfRule type="expression" dxfId="780" priority="778" stopIfTrue="1">
      <formula>AND(OR($A339="COMPOSICAO",$A339="INSUMO",$A339&lt;&gt;""),$A339&lt;&gt;"")</formula>
    </cfRule>
  </conditionalFormatting>
  <conditionalFormatting sqref="E339:G339">
    <cfRule type="expression" dxfId="779" priority="775" stopIfTrue="1">
      <formula>AND($A339&lt;&gt;"COMPOSICAO",$A339&lt;&gt;"INSUMO",$A339&lt;&gt;"")</formula>
    </cfRule>
    <cfRule type="expression" dxfId="778" priority="776" stopIfTrue="1">
      <formula>AND(OR($A339="COMPOSICAO",$A339="INSUMO",$A339&lt;&gt;""),$A339&lt;&gt;"")</formula>
    </cfRule>
  </conditionalFormatting>
  <conditionalFormatting sqref="E339">
    <cfRule type="expression" dxfId="777" priority="773" stopIfTrue="1">
      <formula>AND($A339&lt;&gt;"COMPOSICAO",$A339&lt;&gt;"INSUMO",$A339&lt;&gt;"")</formula>
    </cfRule>
    <cfRule type="expression" dxfId="776" priority="774" stopIfTrue="1">
      <formula>AND(OR($A339="COMPOSICAO",$A339="INSUMO",$A339&lt;&gt;""),$A339&lt;&gt;"")</formula>
    </cfRule>
  </conditionalFormatting>
  <conditionalFormatting sqref="E339:G339">
    <cfRule type="expression" dxfId="775" priority="771" stopIfTrue="1">
      <formula>AND($A339&lt;&gt;"COMPOSICAO",$A339&lt;&gt;"INSUMO",$A339&lt;&gt;"")</formula>
    </cfRule>
    <cfRule type="expression" dxfId="774" priority="772" stopIfTrue="1">
      <formula>AND(OR($A339="COMPOSICAO",$A339="INSUMO",$A339&lt;&gt;""),$A339&lt;&gt;"")</formula>
    </cfRule>
  </conditionalFormatting>
  <conditionalFormatting sqref="E339">
    <cfRule type="expression" dxfId="773" priority="769" stopIfTrue="1">
      <formula>AND($A339&lt;&gt;"COMPOSICAO",$A339&lt;&gt;"INSUMO",$A339&lt;&gt;"")</formula>
    </cfRule>
    <cfRule type="expression" dxfId="772" priority="770" stopIfTrue="1">
      <formula>AND(OR($A339="COMPOSICAO",$A339="INSUMO",$A339&lt;&gt;""),$A339&lt;&gt;"")</formula>
    </cfRule>
  </conditionalFormatting>
  <conditionalFormatting sqref="F339:G339">
    <cfRule type="expression" dxfId="771" priority="767" stopIfTrue="1">
      <formula>AND($A339&lt;&gt;"COMPOSICAO",$A339&lt;&gt;"INSUMO",$A339&lt;&gt;"")</formula>
    </cfRule>
    <cfRule type="expression" dxfId="770" priority="768" stopIfTrue="1">
      <formula>AND(OR($A339="COMPOSICAO",$A339="INSUMO",$A339&lt;&gt;""),$A339&lt;&gt;"")</formula>
    </cfRule>
  </conditionalFormatting>
  <conditionalFormatting sqref="E339:G339">
    <cfRule type="expression" dxfId="769" priority="765" stopIfTrue="1">
      <formula>AND($A339&lt;&gt;"COMPOSICAO",$A339&lt;&gt;"INSUMO",$A339&lt;&gt;"")</formula>
    </cfRule>
    <cfRule type="expression" dxfId="768" priority="766" stopIfTrue="1">
      <formula>AND(OR($A339="COMPOSICAO",$A339="INSUMO",$A339&lt;&gt;""),$A339&lt;&gt;"")</formula>
    </cfRule>
  </conditionalFormatting>
  <conditionalFormatting sqref="E339:G339">
    <cfRule type="expression" dxfId="767" priority="763" stopIfTrue="1">
      <formula>AND($A339&lt;&gt;"COMPOSICAO",$A339&lt;&gt;"INSUMO",$A339&lt;&gt;"")</formula>
    </cfRule>
    <cfRule type="expression" dxfId="766" priority="764" stopIfTrue="1">
      <formula>AND(OR($A339="COMPOSICAO",$A339="INSUMO",$A339&lt;&gt;""),$A339&lt;&gt;"")</formula>
    </cfRule>
  </conditionalFormatting>
  <conditionalFormatting sqref="A343:E346">
    <cfRule type="expression" dxfId="765" priority="761" stopIfTrue="1">
      <formula>AND($A343&lt;&gt;"COMPOSICAO",$A343&lt;&gt;"INSUMO",$A343&lt;&gt;"")</formula>
    </cfRule>
    <cfRule type="expression" dxfId="764" priority="762" stopIfTrue="1">
      <formula>AND(OR($A343="COMPOSICAO",$A343="INSUMO",$A343&lt;&gt;""),$A343&lt;&gt;"")</formula>
    </cfRule>
  </conditionalFormatting>
  <conditionalFormatting sqref="F340:G340">
    <cfRule type="expression" dxfId="763" priority="759" stopIfTrue="1">
      <formula>AND($A340&lt;&gt;"COMPOSICAO",$A340&lt;&gt;"INSUMO",$A340&lt;&gt;"")</formula>
    </cfRule>
    <cfRule type="expression" dxfId="762" priority="760" stopIfTrue="1">
      <formula>AND(OR($A340="COMPOSICAO",$A340="INSUMO",$A340&lt;&gt;""),$A340&lt;&gt;"")</formula>
    </cfRule>
  </conditionalFormatting>
  <conditionalFormatting sqref="F340:G340">
    <cfRule type="expression" dxfId="761" priority="757" stopIfTrue="1">
      <formula>AND($A340&lt;&gt;"COMPOSICAO",$A340&lt;&gt;"INSUMO",$A340&lt;&gt;"")</formula>
    </cfRule>
    <cfRule type="expression" dxfId="760" priority="758" stopIfTrue="1">
      <formula>AND(OR($A340="COMPOSICAO",$A340="INSUMO",$A340&lt;&gt;""),$A340&lt;&gt;"")</formula>
    </cfRule>
  </conditionalFormatting>
  <conditionalFormatting sqref="G340">
    <cfRule type="expression" dxfId="759" priority="755" stopIfTrue="1">
      <formula>AND($A340&lt;&gt;"COMPOSICAO",$A340&lt;&gt;"INSUMO",$A340&lt;&gt;"")</formula>
    </cfRule>
    <cfRule type="expression" dxfId="758" priority="756" stopIfTrue="1">
      <formula>AND(OR($A340="COMPOSICAO",$A340="INSUMO",$A340&lt;&gt;""),$A340&lt;&gt;"")</formula>
    </cfRule>
  </conditionalFormatting>
  <conditionalFormatting sqref="F344:G344">
    <cfRule type="expression" dxfId="757" priority="753" stopIfTrue="1">
      <formula>AND($A344&lt;&gt;"COMPOSICAO",$A344&lt;&gt;"INSUMO",$A344&lt;&gt;"")</formula>
    </cfRule>
    <cfRule type="expression" dxfId="756" priority="754" stopIfTrue="1">
      <formula>AND(OR($A344="COMPOSICAO",$A344="INSUMO",$A344&lt;&gt;""),$A344&lt;&gt;"")</formula>
    </cfRule>
  </conditionalFormatting>
  <conditionalFormatting sqref="F344:G344">
    <cfRule type="expression" dxfId="755" priority="751" stopIfTrue="1">
      <formula>AND($A344&lt;&gt;"COMPOSICAO",$A344&lt;&gt;"INSUMO",$A344&lt;&gt;"")</formula>
    </cfRule>
    <cfRule type="expression" dxfId="754" priority="752" stopIfTrue="1">
      <formula>AND(OR($A344="COMPOSICAO",$A344="INSUMO",$A344&lt;&gt;""),$A344&lt;&gt;"")</formula>
    </cfRule>
  </conditionalFormatting>
  <conditionalFormatting sqref="G344">
    <cfRule type="expression" dxfId="753" priority="749" stopIfTrue="1">
      <formula>AND($A344&lt;&gt;"COMPOSICAO",$A344&lt;&gt;"INSUMO",$A344&lt;&gt;"")</formula>
    </cfRule>
    <cfRule type="expression" dxfId="752" priority="750" stopIfTrue="1">
      <formula>AND(OR($A344="COMPOSICAO",$A344="INSUMO",$A344&lt;&gt;""),$A344&lt;&gt;"")</formula>
    </cfRule>
  </conditionalFormatting>
  <conditionalFormatting sqref="F345:G345">
    <cfRule type="expression" dxfId="751" priority="747" stopIfTrue="1">
      <formula>AND($A345&lt;&gt;"COMPOSICAO",$A345&lt;&gt;"INSUMO",$A345&lt;&gt;"")</formula>
    </cfRule>
    <cfRule type="expression" dxfId="750" priority="748" stopIfTrue="1">
      <formula>AND(OR($A345="COMPOSICAO",$A345="INSUMO",$A345&lt;&gt;""),$A345&lt;&gt;"")</formula>
    </cfRule>
  </conditionalFormatting>
  <conditionalFormatting sqref="F345:G345">
    <cfRule type="expression" dxfId="749" priority="745" stopIfTrue="1">
      <formula>AND($A345&lt;&gt;"COMPOSICAO",$A345&lt;&gt;"INSUMO",$A345&lt;&gt;"")</formula>
    </cfRule>
    <cfRule type="expression" dxfId="748" priority="746" stopIfTrue="1">
      <formula>AND(OR($A345="COMPOSICAO",$A345="INSUMO",$A345&lt;&gt;""),$A345&lt;&gt;"")</formula>
    </cfRule>
  </conditionalFormatting>
  <conditionalFormatting sqref="G345">
    <cfRule type="expression" dxfId="747" priority="743" stopIfTrue="1">
      <formula>AND($A345&lt;&gt;"COMPOSICAO",$A345&lt;&gt;"INSUMO",$A345&lt;&gt;"")</formula>
    </cfRule>
    <cfRule type="expression" dxfId="746" priority="744" stopIfTrue="1">
      <formula>AND(OR($A345="COMPOSICAO",$A345="INSUMO",$A345&lt;&gt;""),$A345&lt;&gt;"")</formula>
    </cfRule>
  </conditionalFormatting>
  <conditionalFormatting sqref="F346:G346">
    <cfRule type="expression" dxfId="745" priority="741" stopIfTrue="1">
      <formula>AND($A346&lt;&gt;"COMPOSICAO",$A346&lt;&gt;"INSUMO",$A346&lt;&gt;"")</formula>
    </cfRule>
    <cfRule type="expression" dxfId="744" priority="742" stopIfTrue="1">
      <formula>AND(OR($A346="COMPOSICAO",$A346="INSUMO",$A346&lt;&gt;""),$A346&lt;&gt;"")</formula>
    </cfRule>
  </conditionalFormatting>
  <conditionalFormatting sqref="F346:G346">
    <cfRule type="expression" dxfId="743" priority="739" stopIfTrue="1">
      <formula>AND($A346&lt;&gt;"COMPOSICAO",$A346&lt;&gt;"INSUMO",$A346&lt;&gt;"")</formula>
    </cfRule>
    <cfRule type="expression" dxfId="742" priority="740" stopIfTrue="1">
      <formula>AND(OR($A346="COMPOSICAO",$A346="INSUMO",$A346&lt;&gt;""),$A346&lt;&gt;"")</formula>
    </cfRule>
  </conditionalFormatting>
  <conditionalFormatting sqref="G346">
    <cfRule type="expression" dxfId="741" priority="737" stopIfTrue="1">
      <formula>AND($A346&lt;&gt;"COMPOSICAO",$A346&lt;&gt;"INSUMO",$A346&lt;&gt;"")</formula>
    </cfRule>
    <cfRule type="expression" dxfId="740" priority="738" stopIfTrue="1">
      <formula>AND(OR($A346="COMPOSICAO",$A346="INSUMO",$A346&lt;&gt;""),$A346&lt;&gt;"")</formula>
    </cfRule>
  </conditionalFormatting>
  <conditionalFormatting sqref="E343">
    <cfRule type="expression" dxfId="739" priority="735" stopIfTrue="1">
      <formula>AND($A343&lt;&gt;"COMPOSICAO",$A343&lt;&gt;"INSUMO",$A343&lt;&gt;"")</formula>
    </cfRule>
    <cfRule type="expression" dxfId="738" priority="736" stopIfTrue="1">
      <formula>AND(OR($A343="COMPOSICAO",$A343="INSUMO",$A343&lt;&gt;""),$A343&lt;&gt;"")</formula>
    </cfRule>
  </conditionalFormatting>
  <conditionalFormatting sqref="E343:G343">
    <cfRule type="expression" dxfId="737" priority="733" stopIfTrue="1">
      <formula>AND($A343&lt;&gt;"COMPOSICAO",$A343&lt;&gt;"INSUMO",$A343&lt;&gt;"")</formula>
    </cfRule>
    <cfRule type="expression" dxfId="736" priority="734" stopIfTrue="1">
      <formula>AND(OR($A343="COMPOSICAO",$A343="INSUMO",$A343&lt;&gt;""),$A343&lt;&gt;"")</formula>
    </cfRule>
  </conditionalFormatting>
  <conditionalFormatting sqref="F343:G343">
    <cfRule type="expression" dxfId="735" priority="731" stopIfTrue="1">
      <formula>AND($A343&lt;&gt;"COMPOSICAO",$A343&lt;&gt;"INSUMO",$A343&lt;&gt;"")</formula>
    </cfRule>
    <cfRule type="expression" dxfId="734" priority="732" stopIfTrue="1">
      <formula>AND(OR($A343="COMPOSICAO",$A343="INSUMO",$A343&lt;&gt;""),$A343&lt;&gt;"")</formula>
    </cfRule>
  </conditionalFormatting>
  <conditionalFormatting sqref="E343:G343">
    <cfRule type="expression" dxfId="733" priority="729" stopIfTrue="1">
      <formula>AND($A343&lt;&gt;"COMPOSICAO",$A343&lt;&gt;"INSUMO",$A343&lt;&gt;"")</formula>
    </cfRule>
    <cfRule type="expression" dxfId="732" priority="730" stopIfTrue="1">
      <formula>AND(OR($A343="COMPOSICAO",$A343="INSUMO",$A343&lt;&gt;""),$A343&lt;&gt;"")</formula>
    </cfRule>
  </conditionalFormatting>
  <conditionalFormatting sqref="E343:G343">
    <cfRule type="expression" dxfId="731" priority="727" stopIfTrue="1">
      <formula>AND($A343&lt;&gt;"COMPOSICAO",$A343&lt;&gt;"INSUMO",$A343&lt;&gt;"")</formula>
    </cfRule>
    <cfRule type="expression" dxfId="730" priority="728" stopIfTrue="1">
      <formula>AND(OR($A343="COMPOSICAO",$A343="INSUMO",$A343&lt;&gt;""),$A343&lt;&gt;"")</formula>
    </cfRule>
  </conditionalFormatting>
  <conditionalFormatting sqref="E343">
    <cfRule type="expression" dxfId="729" priority="725" stopIfTrue="1">
      <formula>AND($A343&lt;&gt;"COMPOSICAO",$A343&lt;&gt;"INSUMO",$A343&lt;&gt;"")</formula>
    </cfRule>
    <cfRule type="expression" dxfId="728" priority="726" stopIfTrue="1">
      <formula>AND(OR($A343="COMPOSICAO",$A343="INSUMO",$A343&lt;&gt;""),$A343&lt;&gt;"")</formula>
    </cfRule>
  </conditionalFormatting>
  <conditionalFormatting sqref="E343:G343">
    <cfRule type="expression" dxfId="727" priority="723" stopIfTrue="1">
      <formula>AND($A343&lt;&gt;"COMPOSICAO",$A343&lt;&gt;"INSUMO",$A343&lt;&gt;"")</formula>
    </cfRule>
    <cfRule type="expression" dxfId="726" priority="724" stopIfTrue="1">
      <formula>AND(OR($A343="COMPOSICAO",$A343="INSUMO",$A343&lt;&gt;""),$A343&lt;&gt;"")</formula>
    </cfRule>
  </conditionalFormatting>
  <conditionalFormatting sqref="E343">
    <cfRule type="expression" dxfId="725" priority="721" stopIfTrue="1">
      <formula>AND($A343&lt;&gt;"COMPOSICAO",$A343&lt;&gt;"INSUMO",$A343&lt;&gt;"")</formula>
    </cfRule>
    <cfRule type="expression" dxfId="724" priority="722" stopIfTrue="1">
      <formula>AND(OR($A343="COMPOSICAO",$A343="INSUMO",$A343&lt;&gt;""),$A343&lt;&gt;"")</formula>
    </cfRule>
  </conditionalFormatting>
  <conditionalFormatting sqref="F343:G343">
    <cfRule type="expression" dxfId="723" priority="719" stopIfTrue="1">
      <formula>AND($A343&lt;&gt;"COMPOSICAO",$A343&lt;&gt;"INSUMO",$A343&lt;&gt;"")</formula>
    </cfRule>
    <cfRule type="expression" dxfId="722" priority="720" stopIfTrue="1">
      <formula>AND(OR($A343="COMPOSICAO",$A343="INSUMO",$A343&lt;&gt;""),$A343&lt;&gt;"")</formula>
    </cfRule>
  </conditionalFormatting>
  <conditionalFormatting sqref="E343:G343">
    <cfRule type="expression" dxfId="721" priority="717" stopIfTrue="1">
      <formula>AND($A343&lt;&gt;"COMPOSICAO",$A343&lt;&gt;"INSUMO",$A343&lt;&gt;"")</formula>
    </cfRule>
    <cfRule type="expression" dxfId="720" priority="718" stopIfTrue="1">
      <formula>AND(OR($A343="COMPOSICAO",$A343="INSUMO",$A343&lt;&gt;""),$A343&lt;&gt;"")</formula>
    </cfRule>
  </conditionalFormatting>
  <conditionalFormatting sqref="E343:G343">
    <cfRule type="expression" dxfId="719" priority="715" stopIfTrue="1">
      <formula>AND($A343&lt;&gt;"COMPOSICAO",$A343&lt;&gt;"INSUMO",$A343&lt;&gt;"")</formula>
    </cfRule>
    <cfRule type="expression" dxfId="718" priority="716" stopIfTrue="1">
      <formula>AND(OR($A343="COMPOSICAO",$A343="INSUMO",$A343&lt;&gt;""),$A343&lt;&gt;"")</formula>
    </cfRule>
  </conditionalFormatting>
  <conditionalFormatting sqref="F344:F346">
    <cfRule type="expression" dxfId="717" priority="713" stopIfTrue="1">
      <formula>AND($A344&lt;&gt;"COMPOSICAO",$A344&lt;&gt;"INSUMO",$A344&lt;&gt;"")</formula>
    </cfRule>
    <cfRule type="expression" dxfId="716" priority="714" stopIfTrue="1">
      <formula>AND(OR($A344="COMPOSICAO",$A344="INSUMO",$A344&lt;&gt;""),$A344&lt;&gt;"")</formula>
    </cfRule>
  </conditionalFormatting>
  <conditionalFormatting sqref="F344:F346">
    <cfRule type="expression" dxfId="715" priority="711" stopIfTrue="1">
      <formula>AND($A344&lt;&gt;"COMPOSICAO",$A344&lt;&gt;"INSUMO",$A344&lt;&gt;"")</formula>
    </cfRule>
    <cfRule type="expression" dxfId="714" priority="712" stopIfTrue="1">
      <formula>AND(OR($A344="COMPOSICAO",$A344="INSUMO",$A344&lt;&gt;""),$A344&lt;&gt;"")</formula>
    </cfRule>
  </conditionalFormatting>
  <conditionalFormatting sqref="F344:F346">
    <cfRule type="expression" dxfId="713" priority="709" stopIfTrue="1">
      <formula>AND($A344&lt;&gt;"COMPOSICAO",$A344&lt;&gt;"INSUMO",$A344&lt;&gt;"")</formula>
    </cfRule>
    <cfRule type="expression" dxfId="712" priority="710" stopIfTrue="1">
      <formula>AND(OR($A344="COMPOSICAO",$A344="INSUMO",$A344&lt;&gt;""),$A344&lt;&gt;"")</formula>
    </cfRule>
  </conditionalFormatting>
  <conditionalFormatting sqref="F344:F346">
    <cfRule type="expression" dxfId="711" priority="707" stopIfTrue="1">
      <formula>AND($A344&lt;&gt;"COMPOSICAO",$A344&lt;&gt;"INSUMO",$A344&lt;&gt;"")</formula>
    </cfRule>
    <cfRule type="expression" dxfId="710" priority="708" stopIfTrue="1">
      <formula>AND(OR($A344="COMPOSICAO",$A344="INSUMO",$A344&lt;&gt;""),$A344&lt;&gt;"")</formula>
    </cfRule>
  </conditionalFormatting>
  <conditionalFormatting sqref="F344:F346">
    <cfRule type="expression" dxfId="709" priority="705" stopIfTrue="1">
      <formula>AND($A344&lt;&gt;"COMPOSICAO",$A344&lt;&gt;"INSUMO",$A344&lt;&gt;"")</formula>
    </cfRule>
    <cfRule type="expression" dxfId="708" priority="706" stopIfTrue="1">
      <formula>AND(OR($A344="COMPOSICAO",$A344="INSUMO",$A344&lt;&gt;""),$A344&lt;&gt;"")</formula>
    </cfRule>
  </conditionalFormatting>
  <conditionalFormatting sqref="F344:F346">
    <cfRule type="expression" dxfId="707" priority="703" stopIfTrue="1">
      <formula>AND($A344&lt;&gt;"COMPOSICAO",$A344&lt;&gt;"INSUMO",$A344&lt;&gt;"")</formula>
    </cfRule>
    <cfRule type="expression" dxfId="706" priority="704" stopIfTrue="1">
      <formula>AND(OR($A344="COMPOSICAO",$A344="INSUMO",$A344&lt;&gt;""),$A344&lt;&gt;"")</formula>
    </cfRule>
  </conditionalFormatting>
  <conditionalFormatting sqref="F344:F346">
    <cfRule type="expression" dxfId="705" priority="701" stopIfTrue="1">
      <formula>AND($A344&lt;&gt;"COMPOSICAO",$A344&lt;&gt;"INSUMO",$A344&lt;&gt;"")</formula>
    </cfRule>
    <cfRule type="expression" dxfId="704" priority="702" stopIfTrue="1">
      <formula>AND(OR($A344="COMPOSICAO",$A344="INSUMO",$A344&lt;&gt;""),$A344&lt;&gt;"")</formula>
    </cfRule>
  </conditionalFormatting>
  <conditionalFormatting sqref="F344:F346">
    <cfRule type="expression" dxfId="703" priority="699" stopIfTrue="1">
      <formula>AND($A344&lt;&gt;"COMPOSICAO",$A344&lt;&gt;"INSUMO",$A344&lt;&gt;"")</formula>
    </cfRule>
    <cfRule type="expression" dxfId="702" priority="700" stopIfTrue="1">
      <formula>AND(OR($A344="COMPOSICAO",$A344="INSUMO",$A344&lt;&gt;""),$A344&lt;&gt;"")</formula>
    </cfRule>
  </conditionalFormatting>
  <conditionalFormatting sqref="F344:F346">
    <cfRule type="expression" dxfId="701" priority="697" stopIfTrue="1">
      <formula>AND($A344&lt;&gt;"COMPOSICAO",$A344&lt;&gt;"INSUMO",$A344&lt;&gt;"")</formula>
    </cfRule>
    <cfRule type="expression" dxfId="700" priority="698" stopIfTrue="1">
      <formula>AND(OR($A344="COMPOSICAO",$A344="INSUMO",$A344&lt;&gt;""),$A344&lt;&gt;"")</formula>
    </cfRule>
  </conditionalFormatting>
  <conditionalFormatting sqref="F344:F346">
    <cfRule type="expression" dxfId="699" priority="695" stopIfTrue="1">
      <formula>AND($A344&lt;&gt;"COMPOSICAO",$A344&lt;&gt;"INSUMO",$A344&lt;&gt;"")</formula>
    </cfRule>
    <cfRule type="expression" dxfId="698" priority="696" stopIfTrue="1">
      <formula>AND(OR($A344="COMPOSICAO",$A344="INSUMO",$A344&lt;&gt;""),$A344&lt;&gt;"")</formula>
    </cfRule>
  </conditionalFormatting>
  <conditionalFormatting sqref="F344:F346">
    <cfRule type="expression" dxfId="697" priority="693" stopIfTrue="1">
      <formula>AND($A344&lt;&gt;"COMPOSICAO",$A344&lt;&gt;"INSUMO",$A344&lt;&gt;"")</formula>
    </cfRule>
    <cfRule type="expression" dxfId="696" priority="694" stopIfTrue="1">
      <formula>AND(OR($A344="COMPOSICAO",$A344="INSUMO",$A344&lt;&gt;""),$A344&lt;&gt;"")</formula>
    </cfRule>
  </conditionalFormatting>
  <conditionalFormatting sqref="G178">
    <cfRule type="expression" dxfId="695" priority="691" stopIfTrue="1">
      <formula>AND($A178&lt;&gt;"COMPOSICAO",$A178&lt;&gt;"INSUMO",$A178&lt;&gt;"")</formula>
    </cfRule>
    <cfRule type="expression" dxfId="694" priority="692" stopIfTrue="1">
      <formula>AND(OR($A178="COMPOSICAO",$A178="INSUMO",$A178&lt;&gt;""),$A178&lt;&gt;"")</formula>
    </cfRule>
  </conditionalFormatting>
  <conditionalFormatting sqref="G178">
    <cfRule type="expression" dxfId="693" priority="689" stopIfTrue="1">
      <formula>AND($A178&lt;&gt;"COMPOSICAO",$A178&lt;&gt;"INSUMO",$A178&lt;&gt;"")</formula>
    </cfRule>
    <cfRule type="expression" dxfId="692" priority="690" stopIfTrue="1">
      <formula>AND(OR($A178="COMPOSICAO",$A178="INSUMO",$A178&lt;&gt;""),$A178&lt;&gt;"")</formula>
    </cfRule>
  </conditionalFormatting>
  <conditionalFormatting sqref="A55:E61">
    <cfRule type="expression" dxfId="691" priority="687" stopIfTrue="1">
      <formula>AND($A55&lt;&gt;"COMPOSICAO",$A55&lt;&gt;"INSUMO",$A55&lt;&gt;"")</formula>
    </cfRule>
    <cfRule type="expression" dxfId="690" priority="688" stopIfTrue="1">
      <formula>AND(OR($A55="COMPOSICAO",$A55="INSUMO",$A55&lt;&gt;""),$A55&lt;&gt;"")</formula>
    </cfRule>
  </conditionalFormatting>
  <conditionalFormatting sqref="A64:E66">
    <cfRule type="expression" dxfId="689" priority="685" stopIfTrue="1">
      <formula>AND($A64&lt;&gt;"COMPOSICAO",$A64&lt;&gt;"INSUMO",$A64&lt;&gt;"")</formula>
    </cfRule>
    <cfRule type="expression" dxfId="688" priority="686" stopIfTrue="1">
      <formula>AND(OR($A64="COMPOSICAO",$A64="INSUMO",$A64&lt;&gt;""),$A64&lt;&gt;"")</formula>
    </cfRule>
  </conditionalFormatting>
  <conditionalFormatting sqref="A69:E70">
    <cfRule type="expression" dxfId="687" priority="683" stopIfTrue="1">
      <formula>AND($A69&lt;&gt;"COMPOSICAO",$A69&lt;&gt;"INSUMO",$A69&lt;&gt;"")</formula>
    </cfRule>
    <cfRule type="expression" dxfId="686" priority="684" stopIfTrue="1">
      <formula>AND(OR($A69="COMPOSICAO",$A69="INSUMO",$A69&lt;&gt;""),$A69&lt;&gt;"")</formula>
    </cfRule>
  </conditionalFormatting>
  <conditionalFormatting sqref="A73:E79">
    <cfRule type="expression" dxfId="685" priority="681" stopIfTrue="1">
      <formula>AND($A73&lt;&gt;"COMPOSICAO",$A73&lt;&gt;"INSUMO",$A73&lt;&gt;"")</formula>
    </cfRule>
    <cfRule type="expression" dxfId="684" priority="682" stopIfTrue="1">
      <formula>AND(OR($A73="COMPOSICAO",$A73="INSUMO",$A73&lt;&gt;""),$A73&lt;&gt;"")</formula>
    </cfRule>
  </conditionalFormatting>
  <conditionalFormatting sqref="A82:E83">
    <cfRule type="expression" dxfId="683" priority="679" stopIfTrue="1">
      <formula>AND($A82&lt;&gt;"COMPOSICAO",$A82&lt;&gt;"INSUMO",$A82&lt;&gt;"")</formula>
    </cfRule>
    <cfRule type="expression" dxfId="682" priority="680" stopIfTrue="1">
      <formula>AND(OR($A82="COMPOSICAO",$A82="INSUMO",$A82&lt;&gt;""),$A82&lt;&gt;"")</formula>
    </cfRule>
  </conditionalFormatting>
  <conditionalFormatting sqref="A86:E88">
    <cfRule type="expression" dxfId="681" priority="677" stopIfTrue="1">
      <formula>AND($A86&lt;&gt;"COMPOSICAO",$A86&lt;&gt;"INSUMO",$A86&lt;&gt;"")</formula>
    </cfRule>
    <cfRule type="expression" dxfId="680" priority="678" stopIfTrue="1">
      <formula>AND(OR($A86="COMPOSICAO",$A86="INSUMO",$A86&lt;&gt;""),$A86&lt;&gt;"")</formula>
    </cfRule>
  </conditionalFormatting>
  <conditionalFormatting sqref="A91:E93">
    <cfRule type="expression" dxfId="679" priority="675" stopIfTrue="1">
      <formula>AND($A91&lt;&gt;"COMPOSICAO",$A91&lt;&gt;"INSUMO",$A91&lt;&gt;"")</formula>
    </cfRule>
    <cfRule type="expression" dxfId="678" priority="676" stopIfTrue="1">
      <formula>AND(OR($A91="COMPOSICAO",$A91="INSUMO",$A91&lt;&gt;""),$A91&lt;&gt;"")</formula>
    </cfRule>
  </conditionalFormatting>
  <conditionalFormatting sqref="A96:E98">
    <cfRule type="expression" dxfId="677" priority="673" stopIfTrue="1">
      <formula>AND($A96&lt;&gt;"COMPOSICAO",$A96&lt;&gt;"INSUMO",$A96&lt;&gt;"")</formula>
    </cfRule>
    <cfRule type="expression" dxfId="676" priority="674" stopIfTrue="1">
      <formula>AND(OR($A96="COMPOSICAO",$A96="INSUMO",$A96&lt;&gt;""),$A96&lt;&gt;"")</formula>
    </cfRule>
  </conditionalFormatting>
  <conditionalFormatting sqref="E55">
    <cfRule type="expression" dxfId="675" priority="671" stopIfTrue="1">
      <formula>AND($A55&lt;&gt;"COMPOSICAO",$A55&lt;&gt;"INSUMO",$A55&lt;&gt;"")</formula>
    </cfRule>
    <cfRule type="expression" dxfId="674" priority="672" stopIfTrue="1">
      <formula>AND(OR($A55="COMPOSICAO",$A55="INSUMO",$A55&lt;&gt;""),$A55&lt;&gt;"")</formula>
    </cfRule>
  </conditionalFormatting>
  <conditionalFormatting sqref="E55:G55">
    <cfRule type="expression" dxfId="673" priority="669" stopIfTrue="1">
      <formula>AND($A55&lt;&gt;"COMPOSICAO",$A55&lt;&gt;"INSUMO",$A55&lt;&gt;"")</formula>
    </cfRule>
    <cfRule type="expression" dxfId="672" priority="670" stopIfTrue="1">
      <formula>AND(OR($A55="COMPOSICAO",$A55="INSUMO",$A55&lt;&gt;""),$A55&lt;&gt;"")</formula>
    </cfRule>
  </conditionalFormatting>
  <conditionalFormatting sqref="E64">
    <cfRule type="expression" dxfId="671" priority="667" stopIfTrue="1">
      <formula>AND($A64&lt;&gt;"COMPOSICAO",$A64&lt;&gt;"INSUMO",$A64&lt;&gt;"")</formula>
    </cfRule>
    <cfRule type="expression" dxfId="670" priority="668" stopIfTrue="1">
      <formula>AND(OR($A64="COMPOSICAO",$A64="INSUMO",$A64&lt;&gt;""),$A64&lt;&gt;"")</formula>
    </cfRule>
  </conditionalFormatting>
  <conditionalFormatting sqref="E64:G64">
    <cfRule type="expression" dxfId="669" priority="665" stopIfTrue="1">
      <formula>AND($A64&lt;&gt;"COMPOSICAO",$A64&lt;&gt;"INSUMO",$A64&lt;&gt;"")</formula>
    </cfRule>
    <cfRule type="expression" dxfId="668" priority="666" stopIfTrue="1">
      <formula>AND(OR($A64="COMPOSICAO",$A64="INSUMO",$A64&lt;&gt;""),$A64&lt;&gt;"")</formula>
    </cfRule>
  </conditionalFormatting>
  <conditionalFormatting sqref="E69">
    <cfRule type="expression" dxfId="667" priority="663" stopIfTrue="1">
      <formula>AND($A69&lt;&gt;"COMPOSICAO",$A69&lt;&gt;"INSUMO",$A69&lt;&gt;"")</formula>
    </cfRule>
    <cfRule type="expression" dxfId="666" priority="664" stopIfTrue="1">
      <formula>AND(OR($A69="COMPOSICAO",$A69="INSUMO",$A69&lt;&gt;""),$A69&lt;&gt;"")</formula>
    </cfRule>
  </conditionalFormatting>
  <conditionalFormatting sqref="E69:G69">
    <cfRule type="expression" dxfId="665" priority="661" stopIfTrue="1">
      <formula>AND($A69&lt;&gt;"COMPOSICAO",$A69&lt;&gt;"INSUMO",$A69&lt;&gt;"")</formula>
    </cfRule>
    <cfRule type="expression" dxfId="664" priority="662" stopIfTrue="1">
      <formula>AND(OR($A69="COMPOSICAO",$A69="INSUMO",$A69&lt;&gt;""),$A69&lt;&gt;"")</formula>
    </cfRule>
  </conditionalFormatting>
  <conditionalFormatting sqref="E73">
    <cfRule type="expression" dxfId="663" priority="659" stopIfTrue="1">
      <formula>AND($A73&lt;&gt;"COMPOSICAO",$A73&lt;&gt;"INSUMO",$A73&lt;&gt;"")</formula>
    </cfRule>
    <cfRule type="expression" dxfId="662" priority="660" stopIfTrue="1">
      <formula>AND(OR($A73="COMPOSICAO",$A73="INSUMO",$A73&lt;&gt;""),$A73&lt;&gt;"")</formula>
    </cfRule>
  </conditionalFormatting>
  <conditionalFormatting sqref="E73:G73">
    <cfRule type="expression" dxfId="661" priority="657" stopIfTrue="1">
      <formula>AND($A73&lt;&gt;"COMPOSICAO",$A73&lt;&gt;"INSUMO",$A73&lt;&gt;"")</formula>
    </cfRule>
    <cfRule type="expression" dxfId="660" priority="658" stopIfTrue="1">
      <formula>AND(OR($A73="COMPOSICAO",$A73="INSUMO",$A73&lt;&gt;""),$A73&lt;&gt;"")</formula>
    </cfRule>
  </conditionalFormatting>
  <conditionalFormatting sqref="E82">
    <cfRule type="expression" dxfId="659" priority="655" stopIfTrue="1">
      <formula>AND($A82&lt;&gt;"COMPOSICAO",$A82&lt;&gt;"INSUMO",$A82&lt;&gt;"")</formula>
    </cfRule>
    <cfRule type="expression" dxfId="658" priority="656" stopIfTrue="1">
      <formula>AND(OR($A82="COMPOSICAO",$A82="INSUMO",$A82&lt;&gt;""),$A82&lt;&gt;"")</formula>
    </cfRule>
  </conditionalFormatting>
  <conditionalFormatting sqref="E82:G82">
    <cfRule type="expression" dxfId="657" priority="653" stopIfTrue="1">
      <formula>AND($A82&lt;&gt;"COMPOSICAO",$A82&lt;&gt;"INSUMO",$A82&lt;&gt;"")</formula>
    </cfRule>
    <cfRule type="expression" dxfId="656" priority="654" stopIfTrue="1">
      <formula>AND(OR($A82="COMPOSICAO",$A82="INSUMO",$A82&lt;&gt;""),$A82&lt;&gt;"")</formula>
    </cfRule>
  </conditionalFormatting>
  <conditionalFormatting sqref="E86">
    <cfRule type="expression" dxfId="655" priority="651" stopIfTrue="1">
      <formula>AND($A86&lt;&gt;"COMPOSICAO",$A86&lt;&gt;"INSUMO",$A86&lt;&gt;"")</formula>
    </cfRule>
    <cfRule type="expression" dxfId="654" priority="652" stopIfTrue="1">
      <formula>AND(OR($A86="COMPOSICAO",$A86="INSUMO",$A86&lt;&gt;""),$A86&lt;&gt;"")</formula>
    </cfRule>
  </conditionalFormatting>
  <conditionalFormatting sqref="E86:G86">
    <cfRule type="expression" dxfId="653" priority="649" stopIfTrue="1">
      <formula>AND($A86&lt;&gt;"COMPOSICAO",$A86&lt;&gt;"INSUMO",$A86&lt;&gt;"")</formula>
    </cfRule>
    <cfRule type="expression" dxfId="652" priority="650" stopIfTrue="1">
      <formula>AND(OR($A86="COMPOSICAO",$A86="INSUMO",$A86&lt;&gt;""),$A86&lt;&gt;"")</formula>
    </cfRule>
  </conditionalFormatting>
  <conditionalFormatting sqref="E91">
    <cfRule type="expression" dxfId="651" priority="647" stopIfTrue="1">
      <formula>AND($A91&lt;&gt;"COMPOSICAO",$A91&lt;&gt;"INSUMO",$A91&lt;&gt;"")</formula>
    </cfRule>
    <cfRule type="expression" dxfId="650" priority="648" stopIfTrue="1">
      <formula>AND(OR($A91="COMPOSICAO",$A91="INSUMO",$A91&lt;&gt;""),$A91&lt;&gt;"")</formula>
    </cfRule>
  </conditionalFormatting>
  <conditionalFormatting sqref="E91:G91">
    <cfRule type="expression" dxfId="649" priority="645" stopIfTrue="1">
      <formula>AND($A91&lt;&gt;"COMPOSICAO",$A91&lt;&gt;"INSUMO",$A91&lt;&gt;"")</formula>
    </cfRule>
    <cfRule type="expression" dxfId="648" priority="646" stopIfTrue="1">
      <formula>AND(OR($A91="COMPOSICAO",$A91="INSUMO",$A91&lt;&gt;""),$A91&lt;&gt;"")</formula>
    </cfRule>
  </conditionalFormatting>
  <conditionalFormatting sqref="E96">
    <cfRule type="expression" dxfId="647" priority="643" stopIfTrue="1">
      <formula>AND($A96&lt;&gt;"COMPOSICAO",$A96&lt;&gt;"INSUMO",$A96&lt;&gt;"")</formula>
    </cfRule>
    <cfRule type="expression" dxfId="646" priority="644" stopIfTrue="1">
      <formula>AND(OR($A96="COMPOSICAO",$A96="INSUMO",$A96&lt;&gt;""),$A96&lt;&gt;"")</formula>
    </cfRule>
  </conditionalFormatting>
  <conditionalFormatting sqref="E96:G96">
    <cfRule type="expression" dxfId="645" priority="641" stopIfTrue="1">
      <formula>AND($A96&lt;&gt;"COMPOSICAO",$A96&lt;&gt;"INSUMO",$A96&lt;&gt;"")</formula>
    </cfRule>
    <cfRule type="expression" dxfId="644" priority="642" stopIfTrue="1">
      <formula>AND(OR($A96="COMPOSICAO",$A96="INSUMO",$A96&lt;&gt;""),$A96&lt;&gt;"")</formula>
    </cfRule>
  </conditionalFormatting>
  <conditionalFormatting sqref="F56:G56">
    <cfRule type="expression" dxfId="643" priority="639" stopIfTrue="1">
      <formula>AND($A56&lt;&gt;"COMPOSICAO",$A56&lt;&gt;"INSUMO",$A56&lt;&gt;"")</formula>
    </cfRule>
    <cfRule type="expression" dxfId="642" priority="640" stopIfTrue="1">
      <formula>AND(OR($A56="COMPOSICAO",$A56="INSUMO",$A56&lt;&gt;""),$A56&lt;&gt;"")</formula>
    </cfRule>
  </conditionalFormatting>
  <conditionalFormatting sqref="F56:G56">
    <cfRule type="expression" dxfId="641" priority="637" stopIfTrue="1">
      <formula>AND($A56&lt;&gt;"COMPOSICAO",$A56&lt;&gt;"INSUMO",$A56&lt;&gt;"")</formula>
    </cfRule>
    <cfRule type="expression" dxfId="640" priority="638" stopIfTrue="1">
      <formula>AND(OR($A56="COMPOSICAO",$A56="INSUMO",$A56&lt;&gt;""),$A56&lt;&gt;"")</formula>
    </cfRule>
  </conditionalFormatting>
  <conditionalFormatting sqref="G56">
    <cfRule type="expression" dxfId="639" priority="635" stopIfTrue="1">
      <formula>AND($A56&lt;&gt;"COMPOSICAO",$A56&lt;&gt;"INSUMO",$A56&lt;&gt;"")</formula>
    </cfRule>
    <cfRule type="expression" dxfId="638" priority="636" stopIfTrue="1">
      <formula>AND(OR($A56="COMPOSICAO",$A56="INSUMO",$A56&lt;&gt;""),$A56&lt;&gt;"")</formula>
    </cfRule>
  </conditionalFormatting>
  <conditionalFormatting sqref="F56">
    <cfRule type="expression" dxfId="637" priority="633" stopIfTrue="1">
      <formula>AND($A56&lt;&gt;"COMPOSICAO",$A56&lt;&gt;"INSUMO",$A56&lt;&gt;"")</formula>
    </cfRule>
    <cfRule type="expression" dxfId="636" priority="634" stopIfTrue="1">
      <formula>AND(OR($A56="COMPOSICAO",$A56="INSUMO",$A56&lt;&gt;""),$A56&lt;&gt;"")</formula>
    </cfRule>
  </conditionalFormatting>
  <conditionalFormatting sqref="F56">
    <cfRule type="expression" dxfId="635" priority="631" stopIfTrue="1">
      <formula>AND($A56&lt;&gt;"COMPOSICAO",$A56&lt;&gt;"INSUMO",$A56&lt;&gt;"")</formula>
    </cfRule>
    <cfRule type="expression" dxfId="634" priority="632" stopIfTrue="1">
      <formula>AND(OR($A56="COMPOSICAO",$A56="INSUMO",$A56&lt;&gt;""),$A56&lt;&gt;"")</formula>
    </cfRule>
  </conditionalFormatting>
  <conditionalFormatting sqref="F57:G57">
    <cfRule type="expression" dxfId="633" priority="629" stopIfTrue="1">
      <formula>AND($A57&lt;&gt;"COMPOSICAO",$A57&lt;&gt;"INSUMO",$A57&lt;&gt;"")</formula>
    </cfRule>
    <cfRule type="expression" dxfId="632" priority="630" stopIfTrue="1">
      <formula>AND(OR($A57="COMPOSICAO",$A57="INSUMO",$A57&lt;&gt;""),$A57&lt;&gt;"")</formula>
    </cfRule>
  </conditionalFormatting>
  <conditionalFormatting sqref="F57:G57">
    <cfRule type="expression" dxfId="631" priority="627" stopIfTrue="1">
      <formula>AND($A57&lt;&gt;"COMPOSICAO",$A57&lt;&gt;"INSUMO",$A57&lt;&gt;"")</formula>
    </cfRule>
    <cfRule type="expression" dxfId="630" priority="628" stopIfTrue="1">
      <formula>AND(OR($A57="COMPOSICAO",$A57="INSUMO",$A57&lt;&gt;""),$A57&lt;&gt;"")</formula>
    </cfRule>
  </conditionalFormatting>
  <conditionalFormatting sqref="G57">
    <cfRule type="expression" dxfId="629" priority="625" stopIfTrue="1">
      <formula>AND($A57&lt;&gt;"COMPOSICAO",$A57&lt;&gt;"INSUMO",$A57&lt;&gt;"")</formula>
    </cfRule>
    <cfRule type="expression" dxfId="628" priority="626" stopIfTrue="1">
      <formula>AND(OR($A57="COMPOSICAO",$A57="INSUMO",$A57&lt;&gt;""),$A57&lt;&gt;"")</formula>
    </cfRule>
  </conditionalFormatting>
  <conditionalFormatting sqref="F57">
    <cfRule type="expression" dxfId="627" priority="623" stopIfTrue="1">
      <formula>AND($A57&lt;&gt;"COMPOSICAO",$A57&lt;&gt;"INSUMO",$A57&lt;&gt;"")</formula>
    </cfRule>
    <cfRule type="expression" dxfId="626" priority="624" stopIfTrue="1">
      <formula>AND(OR($A57="COMPOSICAO",$A57="INSUMO",$A57&lt;&gt;""),$A57&lt;&gt;"")</formula>
    </cfRule>
  </conditionalFormatting>
  <conditionalFormatting sqref="F57">
    <cfRule type="expression" dxfId="625" priority="621" stopIfTrue="1">
      <formula>AND($A57&lt;&gt;"COMPOSICAO",$A57&lt;&gt;"INSUMO",$A57&lt;&gt;"")</formula>
    </cfRule>
    <cfRule type="expression" dxfId="624" priority="622" stopIfTrue="1">
      <formula>AND(OR($A57="COMPOSICAO",$A57="INSUMO",$A57&lt;&gt;""),$A57&lt;&gt;"")</formula>
    </cfRule>
  </conditionalFormatting>
  <conditionalFormatting sqref="F58:G58">
    <cfRule type="expression" dxfId="623" priority="619" stopIfTrue="1">
      <formula>AND($A58&lt;&gt;"COMPOSICAO",$A58&lt;&gt;"INSUMO",$A58&lt;&gt;"")</formula>
    </cfRule>
    <cfRule type="expression" dxfId="622" priority="620" stopIfTrue="1">
      <formula>AND(OR($A58="COMPOSICAO",$A58="INSUMO",$A58&lt;&gt;""),$A58&lt;&gt;"")</formula>
    </cfRule>
  </conditionalFormatting>
  <conditionalFormatting sqref="F58:G58">
    <cfRule type="expression" dxfId="621" priority="617" stopIfTrue="1">
      <formula>AND($A58&lt;&gt;"COMPOSICAO",$A58&lt;&gt;"INSUMO",$A58&lt;&gt;"")</formula>
    </cfRule>
    <cfRule type="expression" dxfId="620" priority="618" stopIfTrue="1">
      <formula>AND(OR($A58="COMPOSICAO",$A58="INSUMO",$A58&lt;&gt;""),$A58&lt;&gt;"")</formula>
    </cfRule>
  </conditionalFormatting>
  <conditionalFormatting sqref="G58">
    <cfRule type="expression" dxfId="619" priority="615" stopIfTrue="1">
      <formula>AND($A58&lt;&gt;"COMPOSICAO",$A58&lt;&gt;"INSUMO",$A58&lt;&gt;"")</formula>
    </cfRule>
    <cfRule type="expression" dxfId="618" priority="616" stopIfTrue="1">
      <formula>AND(OR($A58="COMPOSICAO",$A58="INSUMO",$A58&lt;&gt;""),$A58&lt;&gt;"")</formula>
    </cfRule>
  </conditionalFormatting>
  <conditionalFormatting sqref="F58">
    <cfRule type="expression" dxfId="617" priority="613" stopIfTrue="1">
      <formula>AND($A58&lt;&gt;"COMPOSICAO",$A58&lt;&gt;"INSUMO",$A58&lt;&gt;"")</formula>
    </cfRule>
    <cfRule type="expression" dxfId="616" priority="614" stopIfTrue="1">
      <formula>AND(OR($A58="COMPOSICAO",$A58="INSUMO",$A58&lt;&gt;""),$A58&lt;&gt;"")</formula>
    </cfRule>
  </conditionalFormatting>
  <conditionalFormatting sqref="F58">
    <cfRule type="expression" dxfId="615" priority="611" stopIfTrue="1">
      <formula>AND($A58&lt;&gt;"COMPOSICAO",$A58&lt;&gt;"INSUMO",$A58&lt;&gt;"")</formula>
    </cfRule>
    <cfRule type="expression" dxfId="614" priority="612" stopIfTrue="1">
      <formula>AND(OR($A58="COMPOSICAO",$A58="INSUMO",$A58&lt;&gt;""),$A58&lt;&gt;"")</formula>
    </cfRule>
  </conditionalFormatting>
  <conditionalFormatting sqref="F59:G59">
    <cfRule type="expression" dxfId="613" priority="609" stopIfTrue="1">
      <formula>AND($A59&lt;&gt;"COMPOSICAO",$A59&lt;&gt;"INSUMO",$A59&lt;&gt;"")</formula>
    </cfRule>
    <cfRule type="expression" dxfId="612" priority="610" stopIfTrue="1">
      <formula>AND(OR($A59="COMPOSICAO",$A59="INSUMO",$A59&lt;&gt;""),$A59&lt;&gt;"")</formula>
    </cfRule>
  </conditionalFormatting>
  <conditionalFormatting sqref="F59:G59">
    <cfRule type="expression" dxfId="611" priority="607" stopIfTrue="1">
      <formula>AND($A59&lt;&gt;"COMPOSICAO",$A59&lt;&gt;"INSUMO",$A59&lt;&gt;"")</formula>
    </cfRule>
    <cfRule type="expression" dxfId="610" priority="608" stopIfTrue="1">
      <formula>AND(OR($A59="COMPOSICAO",$A59="INSUMO",$A59&lt;&gt;""),$A59&lt;&gt;"")</formula>
    </cfRule>
  </conditionalFormatting>
  <conditionalFormatting sqref="G59">
    <cfRule type="expression" dxfId="609" priority="605" stopIfTrue="1">
      <formula>AND($A59&lt;&gt;"COMPOSICAO",$A59&lt;&gt;"INSUMO",$A59&lt;&gt;"")</formula>
    </cfRule>
    <cfRule type="expression" dxfId="608" priority="606" stopIfTrue="1">
      <formula>AND(OR($A59="COMPOSICAO",$A59="INSUMO",$A59&lt;&gt;""),$A59&lt;&gt;"")</formula>
    </cfRule>
  </conditionalFormatting>
  <conditionalFormatting sqref="F59">
    <cfRule type="expression" dxfId="607" priority="603" stopIfTrue="1">
      <formula>AND($A59&lt;&gt;"COMPOSICAO",$A59&lt;&gt;"INSUMO",$A59&lt;&gt;"")</formula>
    </cfRule>
    <cfRule type="expression" dxfId="606" priority="604" stopIfTrue="1">
      <formula>AND(OR($A59="COMPOSICAO",$A59="INSUMO",$A59&lt;&gt;""),$A59&lt;&gt;"")</formula>
    </cfRule>
  </conditionalFormatting>
  <conditionalFormatting sqref="F59">
    <cfRule type="expression" dxfId="605" priority="601" stopIfTrue="1">
      <formula>AND($A59&lt;&gt;"COMPOSICAO",$A59&lt;&gt;"INSUMO",$A59&lt;&gt;"")</formula>
    </cfRule>
    <cfRule type="expression" dxfId="604" priority="602" stopIfTrue="1">
      <formula>AND(OR($A59="COMPOSICAO",$A59="INSUMO",$A59&lt;&gt;""),$A59&lt;&gt;"")</formula>
    </cfRule>
  </conditionalFormatting>
  <conditionalFormatting sqref="F60:G60">
    <cfRule type="expression" dxfId="603" priority="599" stopIfTrue="1">
      <formula>AND($A60&lt;&gt;"COMPOSICAO",$A60&lt;&gt;"INSUMO",$A60&lt;&gt;"")</formula>
    </cfRule>
    <cfRule type="expression" dxfId="602" priority="600" stopIfTrue="1">
      <formula>AND(OR($A60="COMPOSICAO",$A60="INSUMO",$A60&lt;&gt;""),$A60&lt;&gt;"")</formula>
    </cfRule>
  </conditionalFormatting>
  <conditionalFormatting sqref="F60:G60">
    <cfRule type="expression" dxfId="601" priority="597" stopIfTrue="1">
      <formula>AND($A60&lt;&gt;"COMPOSICAO",$A60&lt;&gt;"INSUMO",$A60&lt;&gt;"")</formula>
    </cfRule>
    <cfRule type="expression" dxfId="600" priority="598" stopIfTrue="1">
      <formula>AND(OR($A60="COMPOSICAO",$A60="INSUMO",$A60&lt;&gt;""),$A60&lt;&gt;"")</formula>
    </cfRule>
  </conditionalFormatting>
  <conditionalFormatting sqref="G60">
    <cfRule type="expression" dxfId="599" priority="595" stopIfTrue="1">
      <formula>AND($A60&lt;&gt;"COMPOSICAO",$A60&lt;&gt;"INSUMO",$A60&lt;&gt;"")</formula>
    </cfRule>
    <cfRule type="expression" dxfId="598" priority="596" stopIfTrue="1">
      <formula>AND(OR($A60="COMPOSICAO",$A60="INSUMO",$A60&lt;&gt;""),$A60&lt;&gt;"")</formula>
    </cfRule>
  </conditionalFormatting>
  <conditionalFormatting sqref="F60">
    <cfRule type="expression" dxfId="597" priority="593" stopIfTrue="1">
      <formula>AND($A60&lt;&gt;"COMPOSICAO",$A60&lt;&gt;"INSUMO",$A60&lt;&gt;"")</formula>
    </cfRule>
    <cfRule type="expression" dxfId="596" priority="594" stopIfTrue="1">
      <formula>AND(OR($A60="COMPOSICAO",$A60="INSUMO",$A60&lt;&gt;""),$A60&lt;&gt;"")</formula>
    </cfRule>
  </conditionalFormatting>
  <conditionalFormatting sqref="F60">
    <cfRule type="expression" dxfId="595" priority="591" stopIfTrue="1">
      <formula>AND($A60&lt;&gt;"COMPOSICAO",$A60&lt;&gt;"INSUMO",$A60&lt;&gt;"")</formula>
    </cfRule>
    <cfRule type="expression" dxfId="594" priority="592" stopIfTrue="1">
      <formula>AND(OR($A60="COMPOSICAO",$A60="INSUMO",$A60&lt;&gt;""),$A60&lt;&gt;"")</formula>
    </cfRule>
  </conditionalFormatting>
  <conditionalFormatting sqref="F61:G61">
    <cfRule type="expression" dxfId="593" priority="589" stopIfTrue="1">
      <formula>AND($A61&lt;&gt;"COMPOSICAO",$A61&lt;&gt;"INSUMO",$A61&lt;&gt;"")</formula>
    </cfRule>
    <cfRule type="expression" dxfId="592" priority="590" stopIfTrue="1">
      <formula>AND(OR($A61="COMPOSICAO",$A61="INSUMO",$A61&lt;&gt;""),$A61&lt;&gt;"")</formula>
    </cfRule>
  </conditionalFormatting>
  <conditionalFormatting sqref="F61:G61">
    <cfRule type="expression" dxfId="591" priority="587" stopIfTrue="1">
      <formula>AND($A61&lt;&gt;"COMPOSICAO",$A61&lt;&gt;"INSUMO",$A61&lt;&gt;"")</formula>
    </cfRule>
    <cfRule type="expression" dxfId="590" priority="588" stopIfTrue="1">
      <formula>AND(OR($A61="COMPOSICAO",$A61="INSUMO",$A61&lt;&gt;""),$A61&lt;&gt;"")</formula>
    </cfRule>
  </conditionalFormatting>
  <conditionalFormatting sqref="G61">
    <cfRule type="expression" dxfId="589" priority="585" stopIfTrue="1">
      <formula>AND($A61&lt;&gt;"COMPOSICAO",$A61&lt;&gt;"INSUMO",$A61&lt;&gt;"")</formula>
    </cfRule>
    <cfRule type="expression" dxfId="588" priority="586" stopIfTrue="1">
      <formula>AND(OR($A61="COMPOSICAO",$A61="INSUMO",$A61&lt;&gt;""),$A61&lt;&gt;"")</formula>
    </cfRule>
  </conditionalFormatting>
  <conditionalFormatting sqref="F61">
    <cfRule type="expression" dxfId="587" priority="583" stopIfTrue="1">
      <formula>AND($A61&lt;&gt;"COMPOSICAO",$A61&lt;&gt;"INSUMO",$A61&lt;&gt;"")</formula>
    </cfRule>
    <cfRule type="expression" dxfId="586" priority="584" stopIfTrue="1">
      <formula>AND(OR($A61="COMPOSICAO",$A61="INSUMO",$A61&lt;&gt;""),$A61&lt;&gt;"")</formula>
    </cfRule>
  </conditionalFormatting>
  <conditionalFormatting sqref="F61">
    <cfRule type="expression" dxfId="585" priority="581" stopIfTrue="1">
      <formula>AND($A61&lt;&gt;"COMPOSICAO",$A61&lt;&gt;"INSUMO",$A61&lt;&gt;"")</formula>
    </cfRule>
    <cfRule type="expression" dxfId="584" priority="582" stopIfTrue="1">
      <formula>AND(OR($A61="COMPOSICAO",$A61="INSUMO",$A61&lt;&gt;""),$A61&lt;&gt;"")</formula>
    </cfRule>
  </conditionalFormatting>
  <conditionalFormatting sqref="F65:G65">
    <cfRule type="expression" dxfId="583" priority="579" stopIfTrue="1">
      <formula>AND($A65&lt;&gt;"COMPOSICAO",$A65&lt;&gt;"INSUMO",$A65&lt;&gt;"")</formula>
    </cfRule>
    <cfRule type="expression" dxfId="582" priority="580" stopIfTrue="1">
      <formula>AND(OR($A65="COMPOSICAO",$A65="INSUMO",$A65&lt;&gt;""),$A65&lt;&gt;"")</formula>
    </cfRule>
  </conditionalFormatting>
  <conditionalFormatting sqref="F65:G65">
    <cfRule type="expression" dxfId="581" priority="577" stopIfTrue="1">
      <formula>AND($A65&lt;&gt;"COMPOSICAO",$A65&lt;&gt;"INSUMO",$A65&lt;&gt;"")</formula>
    </cfRule>
    <cfRule type="expression" dxfId="580" priority="578" stopIfTrue="1">
      <formula>AND(OR($A65="COMPOSICAO",$A65="INSUMO",$A65&lt;&gt;""),$A65&lt;&gt;"")</formula>
    </cfRule>
  </conditionalFormatting>
  <conditionalFormatting sqref="G65">
    <cfRule type="expression" dxfId="579" priority="575" stopIfTrue="1">
      <formula>AND($A65&lt;&gt;"COMPOSICAO",$A65&lt;&gt;"INSUMO",$A65&lt;&gt;"")</formula>
    </cfRule>
    <cfRule type="expression" dxfId="578" priority="576" stopIfTrue="1">
      <formula>AND(OR($A65="COMPOSICAO",$A65="INSUMO",$A65&lt;&gt;""),$A65&lt;&gt;"")</formula>
    </cfRule>
  </conditionalFormatting>
  <conditionalFormatting sqref="F65">
    <cfRule type="expression" dxfId="577" priority="573" stopIfTrue="1">
      <formula>AND($A65&lt;&gt;"COMPOSICAO",$A65&lt;&gt;"INSUMO",$A65&lt;&gt;"")</formula>
    </cfRule>
    <cfRule type="expression" dxfId="576" priority="574" stopIfTrue="1">
      <formula>AND(OR($A65="COMPOSICAO",$A65="INSUMO",$A65&lt;&gt;""),$A65&lt;&gt;"")</formula>
    </cfRule>
  </conditionalFormatting>
  <conditionalFormatting sqref="F65">
    <cfRule type="expression" dxfId="575" priority="571" stopIfTrue="1">
      <formula>AND($A65&lt;&gt;"COMPOSICAO",$A65&lt;&gt;"INSUMO",$A65&lt;&gt;"")</formula>
    </cfRule>
    <cfRule type="expression" dxfId="574" priority="572" stopIfTrue="1">
      <formula>AND(OR($A65="COMPOSICAO",$A65="INSUMO",$A65&lt;&gt;""),$A65&lt;&gt;"")</formula>
    </cfRule>
  </conditionalFormatting>
  <conditionalFormatting sqref="F66:G66">
    <cfRule type="expression" dxfId="573" priority="569" stopIfTrue="1">
      <formula>AND($A66&lt;&gt;"COMPOSICAO",$A66&lt;&gt;"INSUMO",$A66&lt;&gt;"")</formula>
    </cfRule>
    <cfRule type="expression" dxfId="572" priority="570" stopIfTrue="1">
      <formula>AND(OR($A66="COMPOSICAO",$A66="INSUMO",$A66&lt;&gt;""),$A66&lt;&gt;"")</formula>
    </cfRule>
  </conditionalFormatting>
  <conditionalFormatting sqref="F66:G66">
    <cfRule type="expression" dxfId="571" priority="567" stopIfTrue="1">
      <formula>AND($A66&lt;&gt;"COMPOSICAO",$A66&lt;&gt;"INSUMO",$A66&lt;&gt;"")</formula>
    </cfRule>
    <cfRule type="expression" dxfId="570" priority="568" stopIfTrue="1">
      <formula>AND(OR($A66="COMPOSICAO",$A66="INSUMO",$A66&lt;&gt;""),$A66&lt;&gt;"")</formula>
    </cfRule>
  </conditionalFormatting>
  <conditionalFormatting sqref="G66">
    <cfRule type="expression" dxfId="569" priority="565" stopIfTrue="1">
      <formula>AND($A66&lt;&gt;"COMPOSICAO",$A66&lt;&gt;"INSUMO",$A66&lt;&gt;"")</formula>
    </cfRule>
    <cfRule type="expression" dxfId="568" priority="566" stopIfTrue="1">
      <formula>AND(OR($A66="COMPOSICAO",$A66="INSUMO",$A66&lt;&gt;""),$A66&lt;&gt;"")</formula>
    </cfRule>
  </conditionalFormatting>
  <conditionalFormatting sqref="F66">
    <cfRule type="expression" dxfId="567" priority="563" stopIfTrue="1">
      <formula>AND($A66&lt;&gt;"COMPOSICAO",$A66&lt;&gt;"INSUMO",$A66&lt;&gt;"")</formula>
    </cfRule>
    <cfRule type="expression" dxfId="566" priority="564" stopIfTrue="1">
      <formula>AND(OR($A66="COMPOSICAO",$A66="INSUMO",$A66&lt;&gt;""),$A66&lt;&gt;"")</formula>
    </cfRule>
  </conditionalFormatting>
  <conditionalFormatting sqref="F66">
    <cfRule type="expression" dxfId="565" priority="561" stopIfTrue="1">
      <formula>AND($A66&lt;&gt;"COMPOSICAO",$A66&lt;&gt;"INSUMO",$A66&lt;&gt;"")</formula>
    </cfRule>
    <cfRule type="expression" dxfId="564" priority="562" stopIfTrue="1">
      <formula>AND(OR($A66="COMPOSICAO",$A66="INSUMO",$A66&lt;&gt;""),$A66&lt;&gt;"")</formula>
    </cfRule>
  </conditionalFormatting>
  <conditionalFormatting sqref="F70:G70">
    <cfRule type="expression" dxfId="563" priority="559" stopIfTrue="1">
      <formula>AND($A70&lt;&gt;"COMPOSICAO",$A70&lt;&gt;"INSUMO",$A70&lt;&gt;"")</formula>
    </cfRule>
    <cfRule type="expression" dxfId="562" priority="560" stopIfTrue="1">
      <formula>AND(OR($A70="COMPOSICAO",$A70="INSUMO",$A70&lt;&gt;""),$A70&lt;&gt;"")</formula>
    </cfRule>
  </conditionalFormatting>
  <conditionalFormatting sqref="F70:G70">
    <cfRule type="expression" dxfId="561" priority="557" stopIfTrue="1">
      <formula>AND($A70&lt;&gt;"COMPOSICAO",$A70&lt;&gt;"INSUMO",$A70&lt;&gt;"")</formula>
    </cfRule>
    <cfRule type="expression" dxfId="560" priority="558" stopIfTrue="1">
      <formula>AND(OR($A70="COMPOSICAO",$A70="INSUMO",$A70&lt;&gt;""),$A70&lt;&gt;"")</formula>
    </cfRule>
  </conditionalFormatting>
  <conditionalFormatting sqref="G70">
    <cfRule type="expression" dxfId="559" priority="555" stopIfTrue="1">
      <formula>AND($A70&lt;&gt;"COMPOSICAO",$A70&lt;&gt;"INSUMO",$A70&lt;&gt;"")</formula>
    </cfRule>
    <cfRule type="expression" dxfId="558" priority="556" stopIfTrue="1">
      <formula>AND(OR($A70="COMPOSICAO",$A70="INSUMO",$A70&lt;&gt;""),$A70&lt;&gt;"")</formula>
    </cfRule>
  </conditionalFormatting>
  <conditionalFormatting sqref="F70">
    <cfRule type="expression" dxfId="557" priority="553" stopIfTrue="1">
      <formula>AND($A70&lt;&gt;"COMPOSICAO",$A70&lt;&gt;"INSUMO",$A70&lt;&gt;"")</formula>
    </cfRule>
    <cfRule type="expression" dxfId="556" priority="554" stopIfTrue="1">
      <formula>AND(OR($A70="COMPOSICAO",$A70="INSUMO",$A70&lt;&gt;""),$A70&lt;&gt;"")</formula>
    </cfRule>
  </conditionalFormatting>
  <conditionalFormatting sqref="F70">
    <cfRule type="expression" dxfId="555" priority="551" stopIfTrue="1">
      <formula>AND($A70&lt;&gt;"COMPOSICAO",$A70&lt;&gt;"INSUMO",$A70&lt;&gt;"")</formula>
    </cfRule>
    <cfRule type="expression" dxfId="554" priority="552" stopIfTrue="1">
      <formula>AND(OR($A70="COMPOSICAO",$A70="INSUMO",$A70&lt;&gt;""),$A70&lt;&gt;"")</formula>
    </cfRule>
  </conditionalFormatting>
  <conditionalFormatting sqref="F74:G74">
    <cfRule type="expression" dxfId="553" priority="549" stopIfTrue="1">
      <formula>AND($A74&lt;&gt;"COMPOSICAO",$A74&lt;&gt;"INSUMO",$A74&lt;&gt;"")</formula>
    </cfRule>
    <cfRule type="expression" dxfId="552" priority="550" stopIfTrue="1">
      <formula>AND(OR($A74="COMPOSICAO",$A74="INSUMO",$A74&lt;&gt;""),$A74&lt;&gt;"")</formula>
    </cfRule>
  </conditionalFormatting>
  <conditionalFormatting sqref="F74:G74">
    <cfRule type="expression" dxfId="551" priority="547" stopIfTrue="1">
      <formula>AND($A74&lt;&gt;"COMPOSICAO",$A74&lt;&gt;"INSUMO",$A74&lt;&gt;"")</formula>
    </cfRule>
    <cfRule type="expression" dxfId="550" priority="548" stopIfTrue="1">
      <formula>AND(OR($A74="COMPOSICAO",$A74="INSUMO",$A74&lt;&gt;""),$A74&lt;&gt;"")</formula>
    </cfRule>
  </conditionalFormatting>
  <conditionalFormatting sqref="G74">
    <cfRule type="expression" dxfId="549" priority="545" stopIfTrue="1">
      <formula>AND($A74&lt;&gt;"COMPOSICAO",$A74&lt;&gt;"INSUMO",$A74&lt;&gt;"")</formula>
    </cfRule>
    <cfRule type="expression" dxfId="548" priority="546" stopIfTrue="1">
      <formula>AND(OR($A74="COMPOSICAO",$A74="INSUMO",$A74&lt;&gt;""),$A74&lt;&gt;"")</formula>
    </cfRule>
  </conditionalFormatting>
  <conditionalFormatting sqref="F74">
    <cfRule type="expression" dxfId="547" priority="543" stopIfTrue="1">
      <formula>AND($A74&lt;&gt;"COMPOSICAO",$A74&lt;&gt;"INSUMO",$A74&lt;&gt;"")</formula>
    </cfRule>
    <cfRule type="expression" dxfId="546" priority="544" stopIfTrue="1">
      <formula>AND(OR($A74="COMPOSICAO",$A74="INSUMO",$A74&lt;&gt;""),$A74&lt;&gt;"")</formula>
    </cfRule>
  </conditionalFormatting>
  <conditionalFormatting sqref="F74">
    <cfRule type="expression" dxfId="545" priority="541" stopIfTrue="1">
      <formula>AND($A74&lt;&gt;"COMPOSICAO",$A74&lt;&gt;"INSUMO",$A74&lt;&gt;"")</formula>
    </cfRule>
    <cfRule type="expression" dxfId="544" priority="542" stopIfTrue="1">
      <formula>AND(OR($A74="COMPOSICAO",$A74="INSUMO",$A74&lt;&gt;""),$A74&lt;&gt;"")</formula>
    </cfRule>
  </conditionalFormatting>
  <conditionalFormatting sqref="F75:G75">
    <cfRule type="expression" dxfId="543" priority="539" stopIfTrue="1">
      <formula>AND($A75&lt;&gt;"COMPOSICAO",$A75&lt;&gt;"INSUMO",$A75&lt;&gt;"")</formula>
    </cfRule>
    <cfRule type="expression" dxfId="542" priority="540" stopIfTrue="1">
      <formula>AND(OR($A75="COMPOSICAO",$A75="INSUMO",$A75&lt;&gt;""),$A75&lt;&gt;"")</formula>
    </cfRule>
  </conditionalFormatting>
  <conditionalFormatting sqref="F75:G75">
    <cfRule type="expression" dxfId="541" priority="537" stopIfTrue="1">
      <formula>AND($A75&lt;&gt;"COMPOSICAO",$A75&lt;&gt;"INSUMO",$A75&lt;&gt;"")</formula>
    </cfRule>
    <cfRule type="expression" dxfId="540" priority="538" stopIfTrue="1">
      <formula>AND(OR($A75="COMPOSICAO",$A75="INSUMO",$A75&lt;&gt;""),$A75&lt;&gt;"")</formula>
    </cfRule>
  </conditionalFormatting>
  <conditionalFormatting sqref="G75">
    <cfRule type="expression" dxfId="539" priority="535" stopIfTrue="1">
      <formula>AND($A75&lt;&gt;"COMPOSICAO",$A75&lt;&gt;"INSUMO",$A75&lt;&gt;"")</formula>
    </cfRule>
    <cfRule type="expression" dxfId="538" priority="536" stopIfTrue="1">
      <formula>AND(OR($A75="COMPOSICAO",$A75="INSUMO",$A75&lt;&gt;""),$A75&lt;&gt;"")</formula>
    </cfRule>
  </conditionalFormatting>
  <conditionalFormatting sqref="F75">
    <cfRule type="expression" dxfId="537" priority="533" stopIfTrue="1">
      <formula>AND($A75&lt;&gt;"COMPOSICAO",$A75&lt;&gt;"INSUMO",$A75&lt;&gt;"")</formula>
    </cfRule>
    <cfRule type="expression" dxfId="536" priority="534" stopIfTrue="1">
      <formula>AND(OR($A75="COMPOSICAO",$A75="INSUMO",$A75&lt;&gt;""),$A75&lt;&gt;"")</formula>
    </cfRule>
  </conditionalFormatting>
  <conditionalFormatting sqref="F75">
    <cfRule type="expression" dxfId="535" priority="531" stopIfTrue="1">
      <formula>AND($A75&lt;&gt;"COMPOSICAO",$A75&lt;&gt;"INSUMO",$A75&lt;&gt;"")</formula>
    </cfRule>
    <cfRule type="expression" dxfId="534" priority="532" stopIfTrue="1">
      <formula>AND(OR($A75="COMPOSICAO",$A75="INSUMO",$A75&lt;&gt;""),$A75&lt;&gt;"")</formula>
    </cfRule>
  </conditionalFormatting>
  <conditionalFormatting sqref="F76:G76">
    <cfRule type="expression" dxfId="533" priority="529" stopIfTrue="1">
      <formula>AND($A76&lt;&gt;"COMPOSICAO",$A76&lt;&gt;"INSUMO",$A76&lt;&gt;"")</formula>
    </cfRule>
    <cfRule type="expression" dxfId="532" priority="530" stopIfTrue="1">
      <formula>AND(OR($A76="COMPOSICAO",$A76="INSUMO",$A76&lt;&gt;""),$A76&lt;&gt;"")</formula>
    </cfRule>
  </conditionalFormatting>
  <conditionalFormatting sqref="F76:G76">
    <cfRule type="expression" dxfId="531" priority="527" stopIfTrue="1">
      <formula>AND($A76&lt;&gt;"COMPOSICAO",$A76&lt;&gt;"INSUMO",$A76&lt;&gt;"")</formula>
    </cfRule>
    <cfRule type="expression" dxfId="530" priority="528" stopIfTrue="1">
      <formula>AND(OR($A76="COMPOSICAO",$A76="INSUMO",$A76&lt;&gt;""),$A76&lt;&gt;"")</formula>
    </cfRule>
  </conditionalFormatting>
  <conditionalFormatting sqref="G76">
    <cfRule type="expression" dxfId="529" priority="525" stopIfTrue="1">
      <formula>AND($A76&lt;&gt;"COMPOSICAO",$A76&lt;&gt;"INSUMO",$A76&lt;&gt;"")</formula>
    </cfRule>
    <cfRule type="expression" dxfId="528" priority="526" stopIfTrue="1">
      <formula>AND(OR($A76="COMPOSICAO",$A76="INSUMO",$A76&lt;&gt;""),$A76&lt;&gt;"")</formula>
    </cfRule>
  </conditionalFormatting>
  <conditionalFormatting sqref="F76">
    <cfRule type="expression" dxfId="527" priority="523" stopIfTrue="1">
      <formula>AND($A76&lt;&gt;"COMPOSICAO",$A76&lt;&gt;"INSUMO",$A76&lt;&gt;"")</formula>
    </cfRule>
    <cfRule type="expression" dxfId="526" priority="524" stopIfTrue="1">
      <formula>AND(OR($A76="COMPOSICAO",$A76="INSUMO",$A76&lt;&gt;""),$A76&lt;&gt;"")</formula>
    </cfRule>
  </conditionalFormatting>
  <conditionalFormatting sqref="F76">
    <cfRule type="expression" dxfId="525" priority="521" stopIfTrue="1">
      <formula>AND($A76&lt;&gt;"COMPOSICAO",$A76&lt;&gt;"INSUMO",$A76&lt;&gt;"")</formula>
    </cfRule>
    <cfRule type="expression" dxfId="524" priority="522" stopIfTrue="1">
      <formula>AND(OR($A76="COMPOSICAO",$A76="INSUMO",$A76&lt;&gt;""),$A76&lt;&gt;"")</formula>
    </cfRule>
  </conditionalFormatting>
  <conditionalFormatting sqref="F77:G77">
    <cfRule type="expression" dxfId="523" priority="519" stopIfTrue="1">
      <formula>AND($A77&lt;&gt;"COMPOSICAO",$A77&lt;&gt;"INSUMO",$A77&lt;&gt;"")</formula>
    </cfRule>
    <cfRule type="expression" dxfId="522" priority="520" stopIfTrue="1">
      <formula>AND(OR($A77="COMPOSICAO",$A77="INSUMO",$A77&lt;&gt;""),$A77&lt;&gt;"")</formula>
    </cfRule>
  </conditionalFormatting>
  <conditionalFormatting sqref="F77:G77">
    <cfRule type="expression" dxfId="521" priority="517" stopIfTrue="1">
      <formula>AND($A77&lt;&gt;"COMPOSICAO",$A77&lt;&gt;"INSUMO",$A77&lt;&gt;"")</formula>
    </cfRule>
    <cfRule type="expression" dxfId="520" priority="518" stopIfTrue="1">
      <formula>AND(OR($A77="COMPOSICAO",$A77="INSUMO",$A77&lt;&gt;""),$A77&lt;&gt;"")</formula>
    </cfRule>
  </conditionalFormatting>
  <conditionalFormatting sqref="G77">
    <cfRule type="expression" dxfId="519" priority="515" stopIfTrue="1">
      <formula>AND($A77&lt;&gt;"COMPOSICAO",$A77&lt;&gt;"INSUMO",$A77&lt;&gt;"")</formula>
    </cfRule>
    <cfRule type="expression" dxfId="518" priority="516" stopIfTrue="1">
      <formula>AND(OR($A77="COMPOSICAO",$A77="INSUMO",$A77&lt;&gt;""),$A77&lt;&gt;"")</formula>
    </cfRule>
  </conditionalFormatting>
  <conditionalFormatting sqref="F77">
    <cfRule type="expression" dxfId="517" priority="513" stopIfTrue="1">
      <formula>AND($A77&lt;&gt;"COMPOSICAO",$A77&lt;&gt;"INSUMO",$A77&lt;&gt;"")</formula>
    </cfRule>
    <cfRule type="expression" dxfId="516" priority="514" stopIfTrue="1">
      <formula>AND(OR($A77="COMPOSICAO",$A77="INSUMO",$A77&lt;&gt;""),$A77&lt;&gt;"")</formula>
    </cfRule>
  </conditionalFormatting>
  <conditionalFormatting sqref="F77">
    <cfRule type="expression" dxfId="515" priority="511" stopIfTrue="1">
      <formula>AND($A77&lt;&gt;"COMPOSICAO",$A77&lt;&gt;"INSUMO",$A77&lt;&gt;"")</formula>
    </cfRule>
    <cfRule type="expression" dxfId="514" priority="512" stopIfTrue="1">
      <formula>AND(OR($A77="COMPOSICAO",$A77="INSUMO",$A77&lt;&gt;""),$A77&lt;&gt;"")</formula>
    </cfRule>
  </conditionalFormatting>
  <conditionalFormatting sqref="F78:G78">
    <cfRule type="expression" dxfId="513" priority="509" stopIfTrue="1">
      <formula>AND($A78&lt;&gt;"COMPOSICAO",$A78&lt;&gt;"INSUMO",$A78&lt;&gt;"")</formula>
    </cfRule>
    <cfRule type="expression" dxfId="512" priority="510" stopIfTrue="1">
      <formula>AND(OR($A78="COMPOSICAO",$A78="INSUMO",$A78&lt;&gt;""),$A78&lt;&gt;"")</formula>
    </cfRule>
  </conditionalFormatting>
  <conditionalFormatting sqref="F78:G78">
    <cfRule type="expression" dxfId="511" priority="507" stopIfTrue="1">
      <formula>AND($A78&lt;&gt;"COMPOSICAO",$A78&lt;&gt;"INSUMO",$A78&lt;&gt;"")</formula>
    </cfRule>
    <cfRule type="expression" dxfId="510" priority="508" stopIfTrue="1">
      <formula>AND(OR($A78="COMPOSICAO",$A78="INSUMO",$A78&lt;&gt;""),$A78&lt;&gt;"")</formula>
    </cfRule>
  </conditionalFormatting>
  <conditionalFormatting sqref="G78">
    <cfRule type="expression" dxfId="509" priority="505" stopIfTrue="1">
      <formula>AND($A78&lt;&gt;"COMPOSICAO",$A78&lt;&gt;"INSUMO",$A78&lt;&gt;"")</formula>
    </cfRule>
    <cfRule type="expression" dxfId="508" priority="506" stopIfTrue="1">
      <formula>AND(OR($A78="COMPOSICAO",$A78="INSUMO",$A78&lt;&gt;""),$A78&lt;&gt;"")</formula>
    </cfRule>
  </conditionalFormatting>
  <conditionalFormatting sqref="F78">
    <cfRule type="expression" dxfId="507" priority="503" stopIfTrue="1">
      <formula>AND($A78&lt;&gt;"COMPOSICAO",$A78&lt;&gt;"INSUMO",$A78&lt;&gt;"")</formula>
    </cfRule>
    <cfRule type="expression" dxfId="506" priority="504" stopIfTrue="1">
      <formula>AND(OR($A78="COMPOSICAO",$A78="INSUMO",$A78&lt;&gt;""),$A78&lt;&gt;"")</formula>
    </cfRule>
  </conditionalFormatting>
  <conditionalFormatting sqref="F78">
    <cfRule type="expression" dxfId="505" priority="501" stopIfTrue="1">
      <formula>AND($A78&lt;&gt;"COMPOSICAO",$A78&lt;&gt;"INSUMO",$A78&lt;&gt;"")</formula>
    </cfRule>
    <cfRule type="expression" dxfId="504" priority="502" stopIfTrue="1">
      <formula>AND(OR($A78="COMPOSICAO",$A78="INSUMO",$A78&lt;&gt;""),$A78&lt;&gt;"")</formula>
    </cfRule>
  </conditionalFormatting>
  <conditionalFormatting sqref="F79:G79">
    <cfRule type="expression" dxfId="503" priority="499" stopIfTrue="1">
      <formula>AND($A79&lt;&gt;"COMPOSICAO",$A79&lt;&gt;"INSUMO",$A79&lt;&gt;"")</formula>
    </cfRule>
    <cfRule type="expression" dxfId="502" priority="500" stopIfTrue="1">
      <formula>AND(OR($A79="COMPOSICAO",$A79="INSUMO",$A79&lt;&gt;""),$A79&lt;&gt;"")</formula>
    </cfRule>
  </conditionalFormatting>
  <conditionalFormatting sqref="F79:G79">
    <cfRule type="expression" dxfId="501" priority="497" stopIfTrue="1">
      <formula>AND($A79&lt;&gt;"COMPOSICAO",$A79&lt;&gt;"INSUMO",$A79&lt;&gt;"")</formula>
    </cfRule>
    <cfRule type="expression" dxfId="500" priority="498" stopIfTrue="1">
      <formula>AND(OR($A79="COMPOSICAO",$A79="INSUMO",$A79&lt;&gt;""),$A79&lt;&gt;"")</formula>
    </cfRule>
  </conditionalFormatting>
  <conditionalFormatting sqref="G79">
    <cfRule type="expression" dxfId="499" priority="495" stopIfTrue="1">
      <formula>AND($A79&lt;&gt;"COMPOSICAO",$A79&lt;&gt;"INSUMO",$A79&lt;&gt;"")</formula>
    </cfRule>
    <cfRule type="expression" dxfId="498" priority="496" stopIfTrue="1">
      <formula>AND(OR($A79="COMPOSICAO",$A79="INSUMO",$A79&lt;&gt;""),$A79&lt;&gt;"")</formula>
    </cfRule>
  </conditionalFormatting>
  <conditionalFormatting sqref="F79">
    <cfRule type="expression" dxfId="497" priority="493" stopIfTrue="1">
      <formula>AND($A79&lt;&gt;"COMPOSICAO",$A79&lt;&gt;"INSUMO",$A79&lt;&gt;"")</formula>
    </cfRule>
    <cfRule type="expression" dxfId="496" priority="494" stopIfTrue="1">
      <formula>AND(OR($A79="COMPOSICAO",$A79="INSUMO",$A79&lt;&gt;""),$A79&lt;&gt;"")</formula>
    </cfRule>
  </conditionalFormatting>
  <conditionalFormatting sqref="F79">
    <cfRule type="expression" dxfId="495" priority="491" stopIfTrue="1">
      <formula>AND($A79&lt;&gt;"COMPOSICAO",$A79&lt;&gt;"INSUMO",$A79&lt;&gt;"")</formula>
    </cfRule>
    <cfRule type="expression" dxfId="494" priority="492" stopIfTrue="1">
      <formula>AND(OR($A79="COMPOSICAO",$A79="INSUMO",$A79&lt;&gt;""),$A79&lt;&gt;"")</formula>
    </cfRule>
  </conditionalFormatting>
  <conditionalFormatting sqref="F83:G83">
    <cfRule type="expression" dxfId="493" priority="489" stopIfTrue="1">
      <formula>AND($A83&lt;&gt;"COMPOSICAO",$A83&lt;&gt;"INSUMO",$A83&lt;&gt;"")</formula>
    </cfRule>
    <cfRule type="expression" dxfId="492" priority="490" stopIfTrue="1">
      <formula>AND(OR($A83="COMPOSICAO",$A83="INSUMO",$A83&lt;&gt;""),$A83&lt;&gt;"")</formula>
    </cfRule>
  </conditionalFormatting>
  <conditionalFormatting sqref="F83:G83">
    <cfRule type="expression" dxfId="491" priority="487" stopIfTrue="1">
      <formula>AND($A83&lt;&gt;"COMPOSICAO",$A83&lt;&gt;"INSUMO",$A83&lt;&gt;"")</formula>
    </cfRule>
    <cfRule type="expression" dxfId="490" priority="488" stopIfTrue="1">
      <formula>AND(OR($A83="COMPOSICAO",$A83="INSUMO",$A83&lt;&gt;""),$A83&lt;&gt;"")</formula>
    </cfRule>
  </conditionalFormatting>
  <conditionalFormatting sqref="G83">
    <cfRule type="expression" dxfId="489" priority="485" stopIfTrue="1">
      <formula>AND($A83&lt;&gt;"COMPOSICAO",$A83&lt;&gt;"INSUMO",$A83&lt;&gt;"")</formula>
    </cfRule>
    <cfRule type="expression" dxfId="488" priority="486" stopIfTrue="1">
      <formula>AND(OR($A83="COMPOSICAO",$A83="INSUMO",$A83&lt;&gt;""),$A83&lt;&gt;"")</formula>
    </cfRule>
  </conditionalFormatting>
  <conditionalFormatting sqref="F83">
    <cfRule type="expression" dxfId="487" priority="483" stopIfTrue="1">
      <formula>AND($A83&lt;&gt;"COMPOSICAO",$A83&lt;&gt;"INSUMO",$A83&lt;&gt;"")</formula>
    </cfRule>
    <cfRule type="expression" dxfId="486" priority="484" stopIfTrue="1">
      <formula>AND(OR($A83="COMPOSICAO",$A83="INSUMO",$A83&lt;&gt;""),$A83&lt;&gt;"")</formula>
    </cfRule>
  </conditionalFormatting>
  <conditionalFormatting sqref="F83">
    <cfRule type="expression" dxfId="485" priority="481" stopIfTrue="1">
      <formula>AND($A83&lt;&gt;"COMPOSICAO",$A83&lt;&gt;"INSUMO",$A83&lt;&gt;"")</formula>
    </cfRule>
    <cfRule type="expression" dxfId="484" priority="482" stopIfTrue="1">
      <formula>AND(OR($A83="COMPOSICAO",$A83="INSUMO",$A83&lt;&gt;""),$A83&lt;&gt;"")</formula>
    </cfRule>
  </conditionalFormatting>
  <conditionalFormatting sqref="F87:G87">
    <cfRule type="expression" dxfId="483" priority="479" stopIfTrue="1">
      <formula>AND($A87&lt;&gt;"COMPOSICAO",$A87&lt;&gt;"INSUMO",$A87&lt;&gt;"")</formula>
    </cfRule>
    <cfRule type="expression" dxfId="482" priority="480" stopIfTrue="1">
      <formula>AND(OR($A87="COMPOSICAO",$A87="INSUMO",$A87&lt;&gt;""),$A87&lt;&gt;"")</formula>
    </cfRule>
  </conditionalFormatting>
  <conditionalFormatting sqref="F87:G87">
    <cfRule type="expression" dxfId="481" priority="477" stopIfTrue="1">
      <formula>AND($A87&lt;&gt;"COMPOSICAO",$A87&lt;&gt;"INSUMO",$A87&lt;&gt;"")</formula>
    </cfRule>
    <cfRule type="expression" dxfId="480" priority="478" stopIfTrue="1">
      <formula>AND(OR($A87="COMPOSICAO",$A87="INSUMO",$A87&lt;&gt;""),$A87&lt;&gt;"")</formula>
    </cfRule>
  </conditionalFormatting>
  <conditionalFormatting sqref="G87">
    <cfRule type="expression" dxfId="479" priority="475" stopIfTrue="1">
      <formula>AND($A87&lt;&gt;"COMPOSICAO",$A87&lt;&gt;"INSUMO",$A87&lt;&gt;"")</formula>
    </cfRule>
    <cfRule type="expression" dxfId="478" priority="476" stopIfTrue="1">
      <formula>AND(OR($A87="COMPOSICAO",$A87="INSUMO",$A87&lt;&gt;""),$A87&lt;&gt;"")</formula>
    </cfRule>
  </conditionalFormatting>
  <conditionalFormatting sqref="F87">
    <cfRule type="expression" dxfId="477" priority="473" stopIfTrue="1">
      <formula>AND($A87&lt;&gt;"COMPOSICAO",$A87&lt;&gt;"INSUMO",$A87&lt;&gt;"")</formula>
    </cfRule>
    <cfRule type="expression" dxfId="476" priority="474" stopIfTrue="1">
      <formula>AND(OR($A87="COMPOSICAO",$A87="INSUMO",$A87&lt;&gt;""),$A87&lt;&gt;"")</formula>
    </cfRule>
  </conditionalFormatting>
  <conditionalFormatting sqref="F87">
    <cfRule type="expression" dxfId="475" priority="471" stopIfTrue="1">
      <formula>AND($A87&lt;&gt;"COMPOSICAO",$A87&lt;&gt;"INSUMO",$A87&lt;&gt;"")</formula>
    </cfRule>
    <cfRule type="expression" dxfId="474" priority="472" stopIfTrue="1">
      <formula>AND(OR($A87="COMPOSICAO",$A87="INSUMO",$A87&lt;&gt;""),$A87&lt;&gt;"")</formula>
    </cfRule>
  </conditionalFormatting>
  <conditionalFormatting sqref="F88:G88">
    <cfRule type="expression" dxfId="473" priority="469" stopIfTrue="1">
      <formula>AND($A88&lt;&gt;"COMPOSICAO",$A88&lt;&gt;"INSUMO",$A88&lt;&gt;"")</formula>
    </cfRule>
    <cfRule type="expression" dxfId="472" priority="470" stopIfTrue="1">
      <formula>AND(OR($A88="COMPOSICAO",$A88="INSUMO",$A88&lt;&gt;""),$A88&lt;&gt;"")</formula>
    </cfRule>
  </conditionalFormatting>
  <conditionalFormatting sqref="F88:G88">
    <cfRule type="expression" dxfId="471" priority="467" stopIfTrue="1">
      <formula>AND($A88&lt;&gt;"COMPOSICAO",$A88&lt;&gt;"INSUMO",$A88&lt;&gt;"")</formula>
    </cfRule>
    <cfRule type="expression" dxfId="470" priority="468" stopIfTrue="1">
      <formula>AND(OR($A88="COMPOSICAO",$A88="INSUMO",$A88&lt;&gt;""),$A88&lt;&gt;"")</formula>
    </cfRule>
  </conditionalFormatting>
  <conditionalFormatting sqref="G88">
    <cfRule type="expression" dxfId="469" priority="465" stopIfTrue="1">
      <formula>AND($A88&lt;&gt;"COMPOSICAO",$A88&lt;&gt;"INSUMO",$A88&lt;&gt;"")</formula>
    </cfRule>
    <cfRule type="expression" dxfId="468" priority="466" stopIfTrue="1">
      <formula>AND(OR($A88="COMPOSICAO",$A88="INSUMO",$A88&lt;&gt;""),$A88&lt;&gt;"")</formula>
    </cfRule>
  </conditionalFormatting>
  <conditionalFormatting sqref="F88">
    <cfRule type="expression" dxfId="467" priority="463" stopIfTrue="1">
      <formula>AND($A88&lt;&gt;"COMPOSICAO",$A88&lt;&gt;"INSUMO",$A88&lt;&gt;"")</formula>
    </cfRule>
    <cfRule type="expression" dxfId="466" priority="464" stopIfTrue="1">
      <formula>AND(OR($A88="COMPOSICAO",$A88="INSUMO",$A88&lt;&gt;""),$A88&lt;&gt;"")</formula>
    </cfRule>
  </conditionalFormatting>
  <conditionalFormatting sqref="F88">
    <cfRule type="expression" dxfId="465" priority="461" stopIfTrue="1">
      <formula>AND($A88&lt;&gt;"COMPOSICAO",$A88&lt;&gt;"INSUMO",$A88&lt;&gt;"")</formula>
    </cfRule>
    <cfRule type="expression" dxfId="464" priority="462" stopIfTrue="1">
      <formula>AND(OR($A88="COMPOSICAO",$A88="INSUMO",$A88&lt;&gt;""),$A88&lt;&gt;"")</formula>
    </cfRule>
  </conditionalFormatting>
  <conditionalFormatting sqref="F92:G92">
    <cfRule type="expression" dxfId="463" priority="459" stopIfTrue="1">
      <formula>AND($A92&lt;&gt;"COMPOSICAO",$A92&lt;&gt;"INSUMO",$A92&lt;&gt;"")</formula>
    </cfRule>
    <cfRule type="expression" dxfId="462" priority="460" stopIfTrue="1">
      <formula>AND(OR($A92="COMPOSICAO",$A92="INSUMO",$A92&lt;&gt;""),$A92&lt;&gt;"")</formula>
    </cfRule>
  </conditionalFormatting>
  <conditionalFormatting sqref="F92:G92">
    <cfRule type="expression" dxfId="461" priority="457" stopIfTrue="1">
      <formula>AND($A92&lt;&gt;"COMPOSICAO",$A92&lt;&gt;"INSUMO",$A92&lt;&gt;"")</formula>
    </cfRule>
    <cfRule type="expression" dxfId="460" priority="458" stopIfTrue="1">
      <formula>AND(OR($A92="COMPOSICAO",$A92="INSUMO",$A92&lt;&gt;""),$A92&lt;&gt;"")</formula>
    </cfRule>
  </conditionalFormatting>
  <conditionalFormatting sqref="G92">
    <cfRule type="expression" dxfId="459" priority="455" stopIfTrue="1">
      <formula>AND($A92&lt;&gt;"COMPOSICAO",$A92&lt;&gt;"INSUMO",$A92&lt;&gt;"")</formula>
    </cfRule>
    <cfRule type="expression" dxfId="458" priority="456" stopIfTrue="1">
      <formula>AND(OR($A92="COMPOSICAO",$A92="INSUMO",$A92&lt;&gt;""),$A92&lt;&gt;"")</formula>
    </cfRule>
  </conditionalFormatting>
  <conditionalFormatting sqref="F92">
    <cfRule type="expression" dxfId="457" priority="453" stopIfTrue="1">
      <formula>AND($A92&lt;&gt;"COMPOSICAO",$A92&lt;&gt;"INSUMO",$A92&lt;&gt;"")</formula>
    </cfRule>
    <cfRule type="expression" dxfId="456" priority="454" stopIfTrue="1">
      <formula>AND(OR($A92="COMPOSICAO",$A92="INSUMO",$A92&lt;&gt;""),$A92&lt;&gt;"")</formula>
    </cfRule>
  </conditionalFormatting>
  <conditionalFormatting sqref="F92">
    <cfRule type="expression" dxfId="455" priority="451" stopIfTrue="1">
      <formula>AND($A92&lt;&gt;"COMPOSICAO",$A92&lt;&gt;"INSUMO",$A92&lt;&gt;"")</formula>
    </cfRule>
    <cfRule type="expression" dxfId="454" priority="452" stopIfTrue="1">
      <formula>AND(OR($A92="COMPOSICAO",$A92="INSUMO",$A92&lt;&gt;""),$A92&lt;&gt;"")</formula>
    </cfRule>
  </conditionalFormatting>
  <conditionalFormatting sqref="F93:G93">
    <cfRule type="expression" dxfId="453" priority="449" stopIfTrue="1">
      <formula>AND($A93&lt;&gt;"COMPOSICAO",$A93&lt;&gt;"INSUMO",$A93&lt;&gt;"")</formula>
    </cfRule>
    <cfRule type="expression" dxfId="452" priority="450" stopIfTrue="1">
      <formula>AND(OR($A93="COMPOSICAO",$A93="INSUMO",$A93&lt;&gt;""),$A93&lt;&gt;"")</formula>
    </cfRule>
  </conditionalFormatting>
  <conditionalFormatting sqref="F93:G93">
    <cfRule type="expression" dxfId="451" priority="447" stopIfTrue="1">
      <formula>AND($A93&lt;&gt;"COMPOSICAO",$A93&lt;&gt;"INSUMO",$A93&lt;&gt;"")</formula>
    </cfRule>
    <cfRule type="expression" dxfId="450" priority="448" stopIfTrue="1">
      <formula>AND(OR($A93="COMPOSICAO",$A93="INSUMO",$A93&lt;&gt;""),$A93&lt;&gt;"")</formula>
    </cfRule>
  </conditionalFormatting>
  <conditionalFormatting sqref="G93">
    <cfRule type="expression" dxfId="449" priority="445" stopIfTrue="1">
      <formula>AND($A93&lt;&gt;"COMPOSICAO",$A93&lt;&gt;"INSUMO",$A93&lt;&gt;"")</formula>
    </cfRule>
    <cfRule type="expression" dxfId="448" priority="446" stopIfTrue="1">
      <formula>AND(OR($A93="COMPOSICAO",$A93="INSUMO",$A93&lt;&gt;""),$A93&lt;&gt;"")</formula>
    </cfRule>
  </conditionalFormatting>
  <conditionalFormatting sqref="F93">
    <cfRule type="expression" dxfId="447" priority="443" stopIfTrue="1">
      <formula>AND($A93&lt;&gt;"COMPOSICAO",$A93&lt;&gt;"INSUMO",$A93&lt;&gt;"")</formula>
    </cfRule>
    <cfRule type="expression" dxfId="446" priority="444" stopIfTrue="1">
      <formula>AND(OR($A93="COMPOSICAO",$A93="INSUMO",$A93&lt;&gt;""),$A93&lt;&gt;"")</formula>
    </cfRule>
  </conditionalFormatting>
  <conditionalFormatting sqref="F93">
    <cfRule type="expression" dxfId="445" priority="441" stopIfTrue="1">
      <formula>AND($A93&lt;&gt;"COMPOSICAO",$A93&lt;&gt;"INSUMO",$A93&lt;&gt;"")</formula>
    </cfRule>
    <cfRule type="expression" dxfId="444" priority="442" stopIfTrue="1">
      <formula>AND(OR($A93="COMPOSICAO",$A93="INSUMO",$A93&lt;&gt;""),$A93&lt;&gt;"")</formula>
    </cfRule>
  </conditionalFormatting>
  <conditionalFormatting sqref="F97:G97">
    <cfRule type="expression" dxfId="443" priority="439" stopIfTrue="1">
      <formula>AND($A97&lt;&gt;"COMPOSICAO",$A97&lt;&gt;"INSUMO",$A97&lt;&gt;"")</formula>
    </cfRule>
    <cfRule type="expression" dxfId="442" priority="440" stopIfTrue="1">
      <formula>AND(OR($A97="COMPOSICAO",$A97="INSUMO",$A97&lt;&gt;""),$A97&lt;&gt;"")</formula>
    </cfRule>
  </conditionalFormatting>
  <conditionalFormatting sqref="F97:G97">
    <cfRule type="expression" dxfId="441" priority="437" stopIfTrue="1">
      <formula>AND($A97&lt;&gt;"COMPOSICAO",$A97&lt;&gt;"INSUMO",$A97&lt;&gt;"")</formula>
    </cfRule>
    <cfRule type="expression" dxfId="440" priority="438" stopIfTrue="1">
      <formula>AND(OR($A97="COMPOSICAO",$A97="INSUMO",$A97&lt;&gt;""),$A97&lt;&gt;"")</formula>
    </cfRule>
  </conditionalFormatting>
  <conditionalFormatting sqref="G97">
    <cfRule type="expression" dxfId="439" priority="435" stopIfTrue="1">
      <formula>AND($A97&lt;&gt;"COMPOSICAO",$A97&lt;&gt;"INSUMO",$A97&lt;&gt;"")</formula>
    </cfRule>
    <cfRule type="expression" dxfId="438" priority="436" stopIfTrue="1">
      <formula>AND(OR($A97="COMPOSICAO",$A97="INSUMO",$A97&lt;&gt;""),$A97&lt;&gt;"")</formula>
    </cfRule>
  </conditionalFormatting>
  <conditionalFormatting sqref="F97">
    <cfRule type="expression" dxfId="437" priority="433" stopIfTrue="1">
      <formula>AND($A97&lt;&gt;"COMPOSICAO",$A97&lt;&gt;"INSUMO",$A97&lt;&gt;"")</formula>
    </cfRule>
    <cfRule type="expression" dxfId="436" priority="434" stopIfTrue="1">
      <formula>AND(OR($A97="COMPOSICAO",$A97="INSUMO",$A97&lt;&gt;""),$A97&lt;&gt;"")</formula>
    </cfRule>
  </conditionalFormatting>
  <conditionalFormatting sqref="F97">
    <cfRule type="expression" dxfId="435" priority="431" stopIfTrue="1">
      <formula>AND($A97&lt;&gt;"COMPOSICAO",$A97&lt;&gt;"INSUMO",$A97&lt;&gt;"")</formula>
    </cfRule>
    <cfRule type="expression" dxfId="434" priority="432" stopIfTrue="1">
      <formula>AND(OR($A97="COMPOSICAO",$A97="INSUMO",$A97&lt;&gt;""),$A97&lt;&gt;"")</formula>
    </cfRule>
  </conditionalFormatting>
  <conditionalFormatting sqref="F98:G98">
    <cfRule type="expression" dxfId="433" priority="429" stopIfTrue="1">
      <formula>AND($A98&lt;&gt;"COMPOSICAO",$A98&lt;&gt;"INSUMO",$A98&lt;&gt;"")</formula>
    </cfRule>
    <cfRule type="expression" dxfId="432" priority="430" stopIfTrue="1">
      <formula>AND(OR($A98="COMPOSICAO",$A98="INSUMO",$A98&lt;&gt;""),$A98&lt;&gt;"")</formula>
    </cfRule>
  </conditionalFormatting>
  <conditionalFormatting sqref="F98:G98">
    <cfRule type="expression" dxfId="431" priority="427" stopIfTrue="1">
      <formula>AND($A98&lt;&gt;"COMPOSICAO",$A98&lt;&gt;"INSUMO",$A98&lt;&gt;"")</formula>
    </cfRule>
    <cfRule type="expression" dxfId="430" priority="428" stopIfTrue="1">
      <formula>AND(OR($A98="COMPOSICAO",$A98="INSUMO",$A98&lt;&gt;""),$A98&lt;&gt;"")</formula>
    </cfRule>
  </conditionalFormatting>
  <conditionalFormatting sqref="G98">
    <cfRule type="expression" dxfId="429" priority="425" stopIfTrue="1">
      <formula>AND($A98&lt;&gt;"COMPOSICAO",$A98&lt;&gt;"INSUMO",$A98&lt;&gt;"")</formula>
    </cfRule>
    <cfRule type="expression" dxfId="428" priority="426" stopIfTrue="1">
      <formula>AND(OR($A98="COMPOSICAO",$A98="INSUMO",$A98&lt;&gt;""),$A98&lt;&gt;"")</formula>
    </cfRule>
  </conditionalFormatting>
  <conditionalFormatting sqref="F98">
    <cfRule type="expression" dxfId="427" priority="423" stopIfTrue="1">
      <formula>AND($A98&lt;&gt;"COMPOSICAO",$A98&lt;&gt;"INSUMO",$A98&lt;&gt;"")</formula>
    </cfRule>
    <cfRule type="expression" dxfId="426" priority="424" stopIfTrue="1">
      <formula>AND(OR($A98="COMPOSICAO",$A98="INSUMO",$A98&lt;&gt;""),$A98&lt;&gt;"")</formula>
    </cfRule>
  </conditionalFormatting>
  <conditionalFormatting sqref="F98">
    <cfRule type="expression" dxfId="425" priority="421" stopIfTrue="1">
      <formula>AND($A98&lt;&gt;"COMPOSICAO",$A98&lt;&gt;"INSUMO",$A98&lt;&gt;"")</formula>
    </cfRule>
    <cfRule type="expression" dxfId="424" priority="422" stopIfTrue="1">
      <formula>AND(OR($A98="COMPOSICAO",$A98="INSUMO",$A98&lt;&gt;""),$A98&lt;&gt;"")</formula>
    </cfRule>
  </conditionalFormatting>
  <conditionalFormatting sqref="F56">
    <cfRule type="expression" dxfId="423" priority="419" stopIfTrue="1">
      <formula>AND($A56&lt;&gt;"COMPOSICAO",$A56&lt;&gt;"INSUMO",$A56&lt;&gt;"")</formula>
    </cfRule>
    <cfRule type="expression" dxfId="422" priority="420" stopIfTrue="1">
      <formula>AND(OR($A56="COMPOSICAO",$A56="INSUMO",$A56&lt;&gt;""),$A56&lt;&gt;"")</formula>
    </cfRule>
  </conditionalFormatting>
  <conditionalFormatting sqref="F56">
    <cfRule type="expression" dxfId="421" priority="417" stopIfTrue="1">
      <formula>AND($A56&lt;&gt;"COMPOSICAO",$A56&lt;&gt;"INSUMO",$A56&lt;&gt;"")</formula>
    </cfRule>
    <cfRule type="expression" dxfId="420" priority="418" stopIfTrue="1">
      <formula>AND(OR($A56="COMPOSICAO",$A56="INSUMO",$A56&lt;&gt;""),$A56&lt;&gt;"")</formula>
    </cfRule>
  </conditionalFormatting>
  <conditionalFormatting sqref="F56">
    <cfRule type="expression" dxfId="419" priority="415" stopIfTrue="1">
      <formula>AND($A56&lt;&gt;"COMPOSICAO",$A56&lt;&gt;"INSUMO",$A56&lt;&gt;"")</formula>
    </cfRule>
    <cfRule type="expression" dxfId="418" priority="416" stopIfTrue="1">
      <formula>AND(OR($A56="COMPOSICAO",$A56="INSUMO",$A56&lt;&gt;""),$A56&lt;&gt;"")</formula>
    </cfRule>
  </conditionalFormatting>
  <conditionalFormatting sqref="F56">
    <cfRule type="expression" dxfId="417" priority="413" stopIfTrue="1">
      <formula>AND($A56&lt;&gt;"COMPOSICAO",$A56&lt;&gt;"INSUMO",$A56&lt;&gt;"")</formula>
    </cfRule>
    <cfRule type="expression" dxfId="416" priority="414" stopIfTrue="1">
      <formula>AND(OR($A56="COMPOSICAO",$A56="INSUMO",$A56&lt;&gt;""),$A56&lt;&gt;"")</formula>
    </cfRule>
  </conditionalFormatting>
  <conditionalFormatting sqref="F56">
    <cfRule type="expression" dxfId="415" priority="411" stopIfTrue="1">
      <formula>AND($A56&lt;&gt;"COMPOSICAO",$A56&lt;&gt;"INSUMO",$A56&lt;&gt;"")</formula>
    </cfRule>
    <cfRule type="expression" dxfId="414" priority="412" stopIfTrue="1">
      <formula>AND(OR($A56="COMPOSICAO",$A56="INSUMO",$A56&lt;&gt;""),$A56&lt;&gt;"")</formula>
    </cfRule>
  </conditionalFormatting>
  <conditionalFormatting sqref="F56">
    <cfRule type="expression" dxfId="413" priority="409" stopIfTrue="1">
      <formula>AND($A56&lt;&gt;"COMPOSICAO",$A56&lt;&gt;"INSUMO",$A56&lt;&gt;"")</formula>
    </cfRule>
    <cfRule type="expression" dxfId="412" priority="410" stopIfTrue="1">
      <formula>AND(OR($A56="COMPOSICAO",$A56="INSUMO",$A56&lt;&gt;""),$A56&lt;&gt;"")</formula>
    </cfRule>
  </conditionalFormatting>
  <conditionalFormatting sqref="F57">
    <cfRule type="expression" dxfId="411" priority="407" stopIfTrue="1">
      <formula>AND($A57&lt;&gt;"COMPOSICAO",$A57&lt;&gt;"INSUMO",$A57&lt;&gt;"")</formula>
    </cfRule>
    <cfRule type="expression" dxfId="410" priority="408" stopIfTrue="1">
      <formula>AND(OR($A57="COMPOSICAO",$A57="INSUMO",$A57&lt;&gt;""),$A57&lt;&gt;"")</formula>
    </cfRule>
  </conditionalFormatting>
  <conditionalFormatting sqref="F57">
    <cfRule type="expression" dxfId="409" priority="405" stopIfTrue="1">
      <formula>AND($A57&lt;&gt;"COMPOSICAO",$A57&lt;&gt;"INSUMO",$A57&lt;&gt;"")</formula>
    </cfRule>
    <cfRule type="expression" dxfId="408" priority="406" stopIfTrue="1">
      <formula>AND(OR($A57="COMPOSICAO",$A57="INSUMO",$A57&lt;&gt;""),$A57&lt;&gt;"")</formula>
    </cfRule>
  </conditionalFormatting>
  <conditionalFormatting sqref="F57">
    <cfRule type="expression" dxfId="407" priority="403" stopIfTrue="1">
      <formula>AND($A57&lt;&gt;"COMPOSICAO",$A57&lt;&gt;"INSUMO",$A57&lt;&gt;"")</formula>
    </cfRule>
    <cfRule type="expression" dxfId="406" priority="404" stopIfTrue="1">
      <formula>AND(OR($A57="COMPOSICAO",$A57="INSUMO",$A57&lt;&gt;""),$A57&lt;&gt;"")</formula>
    </cfRule>
  </conditionalFormatting>
  <conditionalFormatting sqref="F57">
    <cfRule type="expression" dxfId="405" priority="401" stopIfTrue="1">
      <formula>AND($A57&lt;&gt;"COMPOSICAO",$A57&lt;&gt;"INSUMO",$A57&lt;&gt;"")</formula>
    </cfRule>
    <cfRule type="expression" dxfId="404" priority="402" stopIfTrue="1">
      <formula>AND(OR($A57="COMPOSICAO",$A57="INSUMO",$A57&lt;&gt;""),$A57&lt;&gt;"")</formula>
    </cfRule>
  </conditionalFormatting>
  <conditionalFormatting sqref="F57">
    <cfRule type="expression" dxfId="403" priority="399" stopIfTrue="1">
      <formula>AND($A57&lt;&gt;"COMPOSICAO",$A57&lt;&gt;"INSUMO",$A57&lt;&gt;"")</formula>
    </cfRule>
    <cfRule type="expression" dxfId="402" priority="400" stopIfTrue="1">
      <formula>AND(OR($A57="COMPOSICAO",$A57="INSUMO",$A57&lt;&gt;""),$A57&lt;&gt;"")</formula>
    </cfRule>
  </conditionalFormatting>
  <conditionalFormatting sqref="F57">
    <cfRule type="expression" dxfId="401" priority="397" stopIfTrue="1">
      <formula>AND($A57&lt;&gt;"COMPOSICAO",$A57&lt;&gt;"INSUMO",$A57&lt;&gt;"")</formula>
    </cfRule>
    <cfRule type="expression" dxfId="400" priority="398" stopIfTrue="1">
      <formula>AND(OR($A57="COMPOSICAO",$A57="INSUMO",$A57&lt;&gt;""),$A57&lt;&gt;"")</formula>
    </cfRule>
  </conditionalFormatting>
  <conditionalFormatting sqref="F57">
    <cfRule type="expression" dxfId="399" priority="395" stopIfTrue="1">
      <formula>AND($A57&lt;&gt;"COMPOSICAO",$A57&lt;&gt;"INSUMO",$A57&lt;&gt;"")</formula>
    </cfRule>
    <cfRule type="expression" dxfId="398" priority="396" stopIfTrue="1">
      <formula>AND(OR($A57="COMPOSICAO",$A57="INSUMO",$A57&lt;&gt;""),$A57&lt;&gt;"")</formula>
    </cfRule>
  </conditionalFormatting>
  <conditionalFormatting sqref="F57">
    <cfRule type="expression" dxfId="397" priority="393" stopIfTrue="1">
      <formula>AND($A57&lt;&gt;"COMPOSICAO",$A57&lt;&gt;"INSUMO",$A57&lt;&gt;"")</formula>
    </cfRule>
    <cfRule type="expression" dxfId="396" priority="394" stopIfTrue="1">
      <formula>AND(OR($A57="COMPOSICAO",$A57="INSUMO",$A57&lt;&gt;""),$A57&lt;&gt;"")</formula>
    </cfRule>
  </conditionalFormatting>
  <conditionalFormatting sqref="F57">
    <cfRule type="expression" dxfId="395" priority="391" stopIfTrue="1">
      <formula>AND($A57&lt;&gt;"COMPOSICAO",$A57&lt;&gt;"INSUMO",$A57&lt;&gt;"")</formula>
    </cfRule>
    <cfRule type="expression" dxfId="394" priority="392" stopIfTrue="1">
      <formula>AND(OR($A57="COMPOSICAO",$A57="INSUMO",$A57&lt;&gt;""),$A57&lt;&gt;"")</formula>
    </cfRule>
  </conditionalFormatting>
  <conditionalFormatting sqref="F57">
    <cfRule type="expression" dxfId="393" priority="389" stopIfTrue="1">
      <formula>AND($A57&lt;&gt;"COMPOSICAO",$A57&lt;&gt;"INSUMO",$A57&lt;&gt;"")</formula>
    </cfRule>
    <cfRule type="expression" dxfId="392" priority="390" stopIfTrue="1">
      <formula>AND(OR($A57="COMPOSICAO",$A57="INSUMO",$A57&lt;&gt;""),$A57&lt;&gt;"")</formula>
    </cfRule>
  </conditionalFormatting>
  <conditionalFormatting sqref="F57">
    <cfRule type="expression" dxfId="391" priority="387" stopIfTrue="1">
      <formula>AND($A57&lt;&gt;"COMPOSICAO",$A57&lt;&gt;"INSUMO",$A57&lt;&gt;"")</formula>
    </cfRule>
    <cfRule type="expression" dxfId="390" priority="388" stopIfTrue="1">
      <formula>AND(OR($A57="COMPOSICAO",$A57="INSUMO",$A57&lt;&gt;""),$A57&lt;&gt;"")</formula>
    </cfRule>
  </conditionalFormatting>
  <conditionalFormatting sqref="F57">
    <cfRule type="expression" dxfId="389" priority="385" stopIfTrue="1">
      <formula>AND($A57&lt;&gt;"COMPOSICAO",$A57&lt;&gt;"INSUMO",$A57&lt;&gt;"")</formula>
    </cfRule>
    <cfRule type="expression" dxfId="388" priority="386" stopIfTrue="1">
      <formula>AND(OR($A57="COMPOSICAO",$A57="INSUMO",$A57&lt;&gt;""),$A57&lt;&gt;"")</formula>
    </cfRule>
  </conditionalFormatting>
  <conditionalFormatting sqref="F57">
    <cfRule type="expression" dxfId="387" priority="383" stopIfTrue="1">
      <formula>AND($A57&lt;&gt;"COMPOSICAO",$A57&lt;&gt;"INSUMO",$A57&lt;&gt;"")</formula>
    </cfRule>
    <cfRule type="expression" dxfId="386" priority="384" stopIfTrue="1">
      <formula>AND(OR($A57="COMPOSICAO",$A57="INSUMO",$A57&lt;&gt;""),$A57&lt;&gt;"")</formula>
    </cfRule>
  </conditionalFormatting>
  <conditionalFormatting sqref="F57">
    <cfRule type="expression" dxfId="385" priority="381" stopIfTrue="1">
      <formula>AND($A57&lt;&gt;"COMPOSICAO",$A57&lt;&gt;"INSUMO",$A57&lt;&gt;"")</formula>
    </cfRule>
    <cfRule type="expression" dxfId="384" priority="382" stopIfTrue="1">
      <formula>AND(OR($A57="COMPOSICAO",$A57="INSUMO",$A57&lt;&gt;""),$A57&lt;&gt;"")</formula>
    </cfRule>
  </conditionalFormatting>
  <conditionalFormatting sqref="F57">
    <cfRule type="expression" dxfId="383" priority="379" stopIfTrue="1">
      <formula>AND($A57&lt;&gt;"COMPOSICAO",$A57&lt;&gt;"INSUMO",$A57&lt;&gt;"")</formula>
    </cfRule>
    <cfRule type="expression" dxfId="382" priority="380" stopIfTrue="1">
      <formula>AND(OR($A57="COMPOSICAO",$A57="INSUMO",$A57&lt;&gt;""),$A57&lt;&gt;"")</formula>
    </cfRule>
  </conditionalFormatting>
  <conditionalFormatting sqref="F57">
    <cfRule type="expression" dxfId="381" priority="377" stopIfTrue="1">
      <formula>AND($A57&lt;&gt;"COMPOSICAO",$A57&lt;&gt;"INSUMO",$A57&lt;&gt;"")</formula>
    </cfRule>
    <cfRule type="expression" dxfId="380" priority="378" stopIfTrue="1">
      <formula>AND(OR($A57="COMPOSICAO",$A57="INSUMO",$A57&lt;&gt;""),$A57&lt;&gt;"")</formula>
    </cfRule>
  </conditionalFormatting>
  <conditionalFormatting sqref="F57">
    <cfRule type="expression" dxfId="379" priority="375" stopIfTrue="1">
      <formula>AND($A57&lt;&gt;"COMPOSICAO",$A57&lt;&gt;"INSUMO",$A57&lt;&gt;"")</formula>
    </cfRule>
    <cfRule type="expression" dxfId="378" priority="376" stopIfTrue="1">
      <formula>AND(OR($A57="COMPOSICAO",$A57="INSUMO",$A57&lt;&gt;""),$A57&lt;&gt;"")</formula>
    </cfRule>
  </conditionalFormatting>
  <conditionalFormatting sqref="F57">
    <cfRule type="expression" dxfId="377" priority="373" stopIfTrue="1">
      <formula>AND($A57&lt;&gt;"COMPOSICAO",$A57&lt;&gt;"INSUMO",$A57&lt;&gt;"")</formula>
    </cfRule>
    <cfRule type="expression" dxfId="376" priority="374" stopIfTrue="1">
      <formula>AND(OR($A57="COMPOSICAO",$A57="INSUMO",$A57&lt;&gt;""),$A57&lt;&gt;"")</formula>
    </cfRule>
  </conditionalFormatting>
  <conditionalFormatting sqref="F57">
    <cfRule type="expression" dxfId="375" priority="371" stopIfTrue="1">
      <formula>AND($A57&lt;&gt;"COMPOSICAO",$A57&lt;&gt;"INSUMO",$A57&lt;&gt;"")</formula>
    </cfRule>
    <cfRule type="expression" dxfId="374" priority="372" stopIfTrue="1">
      <formula>AND(OR($A57="COMPOSICAO",$A57="INSUMO",$A57&lt;&gt;""),$A57&lt;&gt;"")</formula>
    </cfRule>
  </conditionalFormatting>
  <conditionalFormatting sqref="F57">
    <cfRule type="expression" dxfId="373" priority="369" stopIfTrue="1">
      <formula>AND($A57&lt;&gt;"COMPOSICAO",$A57&lt;&gt;"INSUMO",$A57&lt;&gt;"")</formula>
    </cfRule>
    <cfRule type="expression" dxfId="372" priority="370" stopIfTrue="1">
      <formula>AND(OR($A57="COMPOSICAO",$A57="INSUMO",$A57&lt;&gt;""),$A57&lt;&gt;"")</formula>
    </cfRule>
  </conditionalFormatting>
  <conditionalFormatting sqref="F57">
    <cfRule type="expression" dxfId="371" priority="367" stopIfTrue="1">
      <formula>AND($A57&lt;&gt;"COMPOSICAO",$A57&lt;&gt;"INSUMO",$A57&lt;&gt;"")</formula>
    </cfRule>
    <cfRule type="expression" dxfId="370" priority="368" stopIfTrue="1">
      <formula>AND(OR($A57="COMPOSICAO",$A57="INSUMO",$A57&lt;&gt;""),$A57&lt;&gt;"")</formula>
    </cfRule>
  </conditionalFormatting>
  <conditionalFormatting sqref="F57">
    <cfRule type="expression" dxfId="369" priority="365" stopIfTrue="1">
      <formula>AND($A57&lt;&gt;"COMPOSICAO",$A57&lt;&gt;"INSUMO",$A57&lt;&gt;"")</formula>
    </cfRule>
    <cfRule type="expression" dxfId="368" priority="366" stopIfTrue="1">
      <formula>AND(OR($A57="COMPOSICAO",$A57="INSUMO",$A57&lt;&gt;""),$A57&lt;&gt;"")</formula>
    </cfRule>
  </conditionalFormatting>
  <conditionalFormatting sqref="F57">
    <cfRule type="expression" dxfId="367" priority="363" stopIfTrue="1">
      <formula>AND($A57&lt;&gt;"COMPOSICAO",$A57&lt;&gt;"INSUMO",$A57&lt;&gt;"")</formula>
    </cfRule>
    <cfRule type="expression" dxfId="366" priority="364" stopIfTrue="1">
      <formula>AND(OR($A57="COMPOSICAO",$A57="INSUMO",$A57&lt;&gt;""),$A57&lt;&gt;"")</formula>
    </cfRule>
  </conditionalFormatting>
  <conditionalFormatting sqref="F57">
    <cfRule type="expression" dxfId="365" priority="361" stopIfTrue="1">
      <formula>AND($A57&lt;&gt;"COMPOSICAO",$A57&lt;&gt;"INSUMO",$A57&lt;&gt;"")</formula>
    </cfRule>
    <cfRule type="expression" dxfId="364" priority="362" stopIfTrue="1">
      <formula>AND(OR($A57="COMPOSICAO",$A57="INSUMO",$A57&lt;&gt;""),$A57&lt;&gt;"")</formula>
    </cfRule>
  </conditionalFormatting>
  <conditionalFormatting sqref="F58">
    <cfRule type="expression" dxfId="363" priority="359" stopIfTrue="1">
      <formula>AND($A58&lt;&gt;"COMPOSICAO",$A58&lt;&gt;"INSUMO",$A58&lt;&gt;"")</formula>
    </cfRule>
    <cfRule type="expression" dxfId="362" priority="360" stopIfTrue="1">
      <formula>AND(OR($A58="COMPOSICAO",$A58="INSUMO",$A58&lt;&gt;""),$A58&lt;&gt;"")</formula>
    </cfRule>
  </conditionalFormatting>
  <conditionalFormatting sqref="F58">
    <cfRule type="expression" dxfId="361" priority="357" stopIfTrue="1">
      <formula>AND($A58&lt;&gt;"COMPOSICAO",$A58&lt;&gt;"INSUMO",$A58&lt;&gt;"")</formula>
    </cfRule>
    <cfRule type="expression" dxfId="360" priority="358" stopIfTrue="1">
      <formula>AND(OR($A58="COMPOSICAO",$A58="INSUMO",$A58&lt;&gt;""),$A58&lt;&gt;"")</formula>
    </cfRule>
  </conditionalFormatting>
  <conditionalFormatting sqref="F58">
    <cfRule type="expression" dxfId="359" priority="355" stopIfTrue="1">
      <formula>AND($A58&lt;&gt;"COMPOSICAO",$A58&lt;&gt;"INSUMO",$A58&lt;&gt;"")</formula>
    </cfRule>
    <cfRule type="expression" dxfId="358" priority="356" stopIfTrue="1">
      <formula>AND(OR($A58="COMPOSICAO",$A58="INSUMO",$A58&lt;&gt;""),$A58&lt;&gt;"")</formula>
    </cfRule>
  </conditionalFormatting>
  <conditionalFormatting sqref="F58">
    <cfRule type="expression" dxfId="357" priority="353" stopIfTrue="1">
      <formula>AND($A58&lt;&gt;"COMPOSICAO",$A58&lt;&gt;"INSUMO",$A58&lt;&gt;"")</formula>
    </cfRule>
    <cfRule type="expression" dxfId="356" priority="354" stopIfTrue="1">
      <formula>AND(OR($A58="COMPOSICAO",$A58="INSUMO",$A58&lt;&gt;""),$A58&lt;&gt;"")</formula>
    </cfRule>
  </conditionalFormatting>
  <conditionalFormatting sqref="F58">
    <cfRule type="expression" dxfId="355" priority="351" stopIfTrue="1">
      <formula>AND($A58&lt;&gt;"COMPOSICAO",$A58&lt;&gt;"INSUMO",$A58&lt;&gt;"")</formula>
    </cfRule>
    <cfRule type="expression" dxfId="354" priority="352" stopIfTrue="1">
      <formula>AND(OR($A58="COMPOSICAO",$A58="INSUMO",$A58&lt;&gt;""),$A58&lt;&gt;"")</formula>
    </cfRule>
  </conditionalFormatting>
  <conditionalFormatting sqref="F58">
    <cfRule type="expression" dxfId="353" priority="349" stopIfTrue="1">
      <formula>AND($A58&lt;&gt;"COMPOSICAO",$A58&lt;&gt;"INSUMO",$A58&lt;&gt;"")</formula>
    </cfRule>
    <cfRule type="expression" dxfId="352" priority="350" stopIfTrue="1">
      <formula>AND(OR($A58="COMPOSICAO",$A58="INSUMO",$A58&lt;&gt;""),$A58&lt;&gt;"")</formula>
    </cfRule>
  </conditionalFormatting>
  <conditionalFormatting sqref="F58">
    <cfRule type="expression" dxfId="351" priority="347" stopIfTrue="1">
      <formula>AND($A58&lt;&gt;"COMPOSICAO",$A58&lt;&gt;"INSUMO",$A58&lt;&gt;"")</formula>
    </cfRule>
    <cfRule type="expression" dxfId="350" priority="348" stopIfTrue="1">
      <formula>AND(OR($A58="COMPOSICAO",$A58="INSUMO",$A58&lt;&gt;""),$A58&lt;&gt;"")</formula>
    </cfRule>
  </conditionalFormatting>
  <conditionalFormatting sqref="F58">
    <cfRule type="expression" dxfId="349" priority="345" stopIfTrue="1">
      <formula>AND($A58&lt;&gt;"COMPOSICAO",$A58&lt;&gt;"INSUMO",$A58&lt;&gt;"")</formula>
    </cfRule>
    <cfRule type="expression" dxfId="348" priority="346" stopIfTrue="1">
      <formula>AND(OR($A58="COMPOSICAO",$A58="INSUMO",$A58&lt;&gt;""),$A58&lt;&gt;"")</formula>
    </cfRule>
  </conditionalFormatting>
  <conditionalFormatting sqref="F58">
    <cfRule type="expression" dxfId="347" priority="343" stopIfTrue="1">
      <formula>AND($A58&lt;&gt;"COMPOSICAO",$A58&lt;&gt;"INSUMO",$A58&lt;&gt;"")</formula>
    </cfRule>
    <cfRule type="expression" dxfId="346" priority="344" stopIfTrue="1">
      <formula>AND(OR($A58="COMPOSICAO",$A58="INSUMO",$A58&lt;&gt;""),$A58&lt;&gt;"")</formula>
    </cfRule>
  </conditionalFormatting>
  <conditionalFormatting sqref="F58">
    <cfRule type="expression" dxfId="345" priority="341" stopIfTrue="1">
      <formula>AND($A58&lt;&gt;"COMPOSICAO",$A58&lt;&gt;"INSUMO",$A58&lt;&gt;"")</formula>
    </cfRule>
    <cfRule type="expression" dxfId="344" priority="342" stopIfTrue="1">
      <formula>AND(OR($A58="COMPOSICAO",$A58="INSUMO",$A58&lt;&gt;""),$A58&lt;&gt;"")</formula>
    </cfRule>
  </conditionalFormatting>
  <conditionalFormatting sqref="F58">
    <cfRule type="expression" dxfId="343" priority="339" stopIfTrue="1">
      <formula>AND($A58&lt;&gt;"COMPOSICAO",$A58&lt;&gt;"INSUMO",$A58&lt;&gt;"")</formula>
    </cfRule>
    <cfRule type="expression" dxfId="342" priority="340" stopIfTrue="1">
      <formula>AND(OR($A58="COMPOSICAO",$A58="INSUMO",$A58&lt;&gt;""),$A58&lt;&gt;"")</formula>
    </cfRule>
  </conditionalFormatting>
  <conditionalFormatting sqref="F58">
    <cfRule type="expression" dxfId="341" priority="337" stopIfTrue="1">
      <formula>AND($A58&lt;&gt;"COMPOSICAO",$A58&lt;&gt;"INSUMO",$A58&lt;&gt;"")</formula>
    </cfRule>
    <cfRule type="expression" dxfId="340" priority="338" stopIfTrue="1">
      <formula>AND(OR($A58="COMPOSICAO",$A58="INSUMO",$A58&lt;&gt;""),$A58&lt;&gt;"")</formula>
    </cfRule>
  </conditionalFormatting>
  <conditionalFormatting sqref="F58">
    <cfRule type="expression" dxfId="339" priority="335" stopIfTrue="1">
      <formula>AND($A58&lt;&gt;"COMPOSICAO",$A58&lt;&gt;"INSUMO",$A58&lt;&gt;"")</formula>
    </cfRule>
    <cfRule type="expression" dxfId="338" priority="336" stopIfTrue="1">
      <formula>AND(OR($A58="COMPOSICAO",$A58="INSUMO",$A58&lt;&gt;""),$A58&lt;&gt;"")</formula>
    </cfRule>
  </conditionalFormatting>
  <conditionalFormatting sqref="F58">
    <cfRule type="expression" dxfId="337" priority="333" stopIfTrue="1">
      <formula>AND($A58&lt;&gt;"COMPOSICAO",$A58&lt;&gt;"INSUMO",$A58&lt;&gt;"")</formula>
    </cfRule>
    <cfRule type="expression" dxfId="336" priority="334" stopIfTrue="1">
      <formula>AND(OR($A58="COMPOSICAO",$A58="INSUMO",$A58&lt;&gt;""),$A58&lt;&gt;"")</formula>
    </cfRule>
  </conditionalFormatting>
  <conditionalFormatting sqref="F58">
    <cfRule type="expression" dxfId="335" priority="331" stopIfTrue="1">
      <formula>AND($A58&lt;&gt;"COMPOSICAO",$A58&lt;&gt;"INSUMO",$A58&lt;&gt;"")</formula>
    </cfRule>
    <cfRule type="expression" dxfId="334" priority="332" stopIfTrue="1">
      <formula>AND(OR($A58="COMPOSICAO",$A58="INSUMO",$A58&lt;&gt;""),$A58&lt;&gt;"")</formula>
    </cfRule>
  </conditionalFormatting>
  <conditionalFormatting sqref="F58">
    <cfRule type="expression" dxfId="333" priority="329" stopIfTrue="1">
      <formula>AND($A58&lt;&gt;"COMPOSICAO",$A58&lt;&gt;"INSUMO",$A58&lt;&gt;"")</formula>
    </cfRule>
    <cfRule type="expression" dxfId="332" priority="330" stopIfTrue="1">
      <formula>AND(OR($A58="COMPOSICAO",$A58="INSUMO",$A58&lt;&gt;""),$A58&lt;&gt;"")</formula>
    </cfRule>
  </conditionalFormatting>
  <conditionalFormatting sqref="F58">
    <cfRule type="expression" dxfId="331" priority="327" stopIfTrue="1">
      <formula>AND($A58&lt;&gt;"COMPOSICAO",$A58&lt;&gt;"INSUMO",$A58&lt;&gt;"")</formula>
    </cfRule>
    <cfRule type="expression" dxfId="330" priority="328" stopIfTrue="1">
      <formula>AND(OR($A58="COMPOSICAO",$A58="INSUMO",$A58&lt;&gt;""),$A58&lt;&gt;"")</formula>
    </cfRule>
  </conditionalFormatting>
  <conditionalFormatting sqref="F58">
    <cfRule type="expression" dxfId="329" priority="325" stopIfTrue="1">
      <formula>AND($A58&lt;&gt;"COMPOSICAO",$A58&lt;&gt;"INSUMO",$A58&lt;&gt;"")</formula>
    </cfRule>
    <cfRule type="expression" dxfId="328" priority="326" stopIfTrue="1">
      <formula>AND(OR($A58="COMPOSICAO",$A58="INSUMO",$A58&lt;&gt;""),$A58&lt;&gt;"")</formula>
    </cfRule>
  </conditionalFormatting>
  <conditionalFormatting sqref="F58">
    <cfRule type="expression" dxfId="327" priority="323" stopIfTrue="1">
      <formula>AND($A58&lt;&gt;"COMPOSICAO",$A58&lt;&gt;"INSUMO",$A58&lt;&gt;"")</formula>
    </cfRule>
    <cfRule type="expression" dxfId="326" priority="324" stopIfTrue="1">
      <formula>AND(OR($A58="COMPOSICAO",$A58="INSUMO",$A58&lt;&gt;""),$A58&lt;&gt;"")</formula>
    </cfRule>
  </conditionalFormatting>
  <conditionalFormatting sqref="F58">
    <cfRule type="expression" dxfId="325" priority="321" stopIfTrue="1">
      <formula>AND($A58&lt;&gt;"COMPOSICAO",$A58&lt;&gt;"INSUMO",$A58&lt;&gt;"")</formula>
    </cfRule>
    <cfRule type="expression" dxfId="324" priority="322" stopIfTrue="1">
      <formula>AND(OR($A58="COMPOSICAO",$A58="INSUMO",$A58&lt;&gt;""),$A58&lt;&gt;"")</formula>
    </cfRule>
  </conditionalFormatting>
  <conditionalFormatting sqref="F58">
    <cfRule type="expression" dxfId="323" priority="319" stopIfTrue="1">
      <formula>AND($A58&lt;&gt;"COMPOSICAO",$A58&lt;&gt;"INSUMO",$A58&lt;&gt;"")</formula>
    </cfRule>
    <cfRule type="expression" dxfId="322" priority="320" stopIfTrue="1">
      <formula>AND(OR($A58="COMPOSICAO",$A58="INSUMO",$A58&lt;&gt;""),$A58&lt;&gt;"")</formula>
    </cfRule>
  </conditionalFormatting>
  <conditionalFormatting sqref="F58">
    <cfRule type="expression" dxfId="321" priority="317" stopIfTrue="1">
      <formula>AND($A58&lt;&gt;"COMPOSICAO",$A58&lt;&gt;"INSUMO",$A58&lt;&gt;"")</formula>
    </cfRule>
    <cfRule type="expression" dxfId="320" priority="318" stopIfTrue="1">
      <formula>AND(OR($A58="COMPOSICAO",$A58="INSUMO",$A58&lt;&gt;""),$A58&lt;&gt;"")</formula>
    </cfRule>
  </conditionalFormatting>
  <conditionalFormatting sqref="F58">
    <cfRule type="expression" dxfId="319" priority="315" stopIfTrue="1">
      <formula>AND($A58&lt;&gt;"COMPOSICAO",$A58&lt;&gt;"INSUMO",$A58&lt;&gt;"")</formula>
    </cfRule>
    <cfRule type="expression" dxfId="318" priority="316" stopIfTrue="1">
      <formula>AND(OR($A58="COMPOSICAO",$A58="INSUMO",$A58&lt;&gt;""),$A58&lt;&gt;"")</formula>
    </cfRule>
  </conditionalFormatting>
  <conditionalFormatting sqref="F58">
    <cfRule type="expression" dxfId="317" priority="313" stopIfTrue="1">
      <formula>AND($A58&lt;&gt;"COMPOSICAO",$A58&lt;&gt;"INSUMO",$A58&lt;&gt;"")</formula>
    </cfRule>
    <cfRule type="expression" dxfId="316" priority="314" stopIfTrue="1">
      <formula>AND(OR($A58="COMPOSICAO",$A58="INSUMO",$A58&lt;&gt;""),$A58&lt;&gt;"")</formula>
    </cfRule>
  </conditionalFormatting>
  <conditionalFormatting sqref="F58">
    <cfRule type="expression" dxfId="315" priority="311" stopIfTrue="1">
      <formula>AND($A58&lt;&gt;"COMPOSICAO",$A58&lt;&gt;"INSUMO",$A58&lt;&gt;"")</formula>
    </cfRule>
    <cfRule type="expression" dxfId="314" priority="312" stopIfTrue="1">
      <formula>AND(OR($A58="COMPOSICAO",$A58="INSUMO",$A58&lt;&gt;""),$A58&lt;&gt;"")</formula>
    </cfRule>
  </conditionalFormatting>
  <conditionalFormatting sqref="F58">
    <cfRule type="expression" dxfId="313" priority="309" stopIfTrue="1">
      <formula>AND($A58&lt;&gt;"COMPOSICAO",$A58&lt;&gt;"INSUMO",$A58&lt;&gt;"")</formula>
    </cfRule>
    <cfRule type="expression" dxfId="312" priority="310" stopIfTrue="1">
      <formula>AND(OR($A58="COMPOSICAO",$A58="INSUMO",$A58&lt;&gt;""),$A58&lt;&gt;"")</formula>
    </cfRule>
  </conditionalFormatting>
  <conditionalFormatting sqref="F58">
    <cfRule type="expression" dxfId="311" priority="307" stopIfTrue="1">
      <formula>AND($A58&lt;&gt;"COMPOSICAO",$A58&lt;&gt;"INSUMO",$A58&lt;&gt;"")</formula>
    </cfRule>
    <cfRule type="expression" dxfId="310" priority="308" stopIfTrue="1">
      <formula>AND(OR($A58="COMPOSICAO",$A58="INSUMO",$A58&lt;&gt;""),$A58&lt;&gt;"")</formula>
    </cfRule>
  </conditionalFormatting>
  <conditionalFormatting sqref="F58">
    <cfRule type="expression" dxfId="309" priority="305" stopIfTrue="1">
      <formula>AND($A58&lt;&gt;"COMPOSICAO",$A58&lt;&gt;"INSUMO",$A58&lt;&gt;"")</formula>
    </cfRule>
    <cfRule type="expression" dxfId="308" priority="306" stopIfTrue="1">
      <formula>AND(OR($A58="COMPOSICAO",$A58="INSUMO",$A58&lt;&gt;""),$A58&lt;&gt;"")</formula>
    </cfRule>
  </conditionalFormatting>
  <conditionalFormatting sqref="F59">
    <cfRule type="expression" dxfId="307" priority="303" stopIfTrue="1">
      <formula>AND($A59&lt;&gt;"COMPOSICAO",$A59&lt;&gt;"INSUMO",$A59&lt;&gt;"")</formula>
    </cfRule>
    <cfRule type="expression" dxfId="306" priority="304" stopIfTrue="1">
      <formula>AND(OR($A59="COMPOSICAO",$A59="INSUMO",$A59&lt;&gt;""),$A59&lt;&gt;"")</formula>
    </cfRule>
  </conditionalFormatting>
  <conditionalFormatting sqref="F59">
    <cfRule type="expression" dxfId="305" priority="301" stopIfTrue="1">
      <formula>AND($A59&lt;&gt;"COMPOSICAO",$A59&lt;&gt;"INSUMO",$A59&lt;&gt;"")</formula>
    </cfRule>
    <cfRule type="expression" dxfId="304" priority="302" stopIfTrue="1">
      <formula>AND(OR($A59="COMPOSICAO",$A59="INSUMO",$A59&lt;&gt;""),$A59&lt;&gt;"")</formula>
    </cfRule>
  </conditionalFormatting>
  <conditionalFormatting sqref="F59">
    <cfRule type="expression" dxfId="303" priority="299" stopIfTrue="1">
      <formula>AND($A59&lt;&gt;"COMPOSICAO",$A59&lt;&gt;"INSUMO",$A59&lt;&gt;"")</formula>
    </cfRule>
    <cfRule type="expression" dxfId="302" priority="300" stopIfTrue="1">
      <formula>AND(OR($A59="COMPOSICAO",$A59="INSUMO",$A59&lt;&gt;""),$A59&lt;&gt;"")</formula>
    </cfRule>
  </conditionalFormatting>
  <conditionalFormatting sqref="F59">
    <cfRule type="expression" dxfId="301" priority="297" stopIfTrue="1">
      <formula>AND($A59&lt;&gt;"COMPOSICAO",$A59&lt;&gt;"INSUMO",$A59&lt;&gt;"")</formula>
    </cfRule>
    <cfRule type="expression" dxfId="300" priority="298" stopIfTrue="1">
      <formula>AND(OR($A59="COMPOSICAO",$A59="INSUMO",$A59&lt;&gt;""),$A59&lt;&gt;"")</formula>
    </cfRule>
  </conditionalFormatting>
  <conditionalFormatting sqref="F59">
    <cfRule type="expression" dxfId="299" priority="295" stopIfTrue="1">
      <formula>AND($A59&lt;&gt;"COMPOSICAO",$A59&lt;&gt;"INSUMO",$A59&lt;&gt;"")</formula>
    </cfRule>
    <cfRule type="expression" dxfId="298" priority="296" stopIfTrue="1">
      <formula>AND(OR($A59="COMPOSICAO",$A59="INSUMO",$A59&lt;&gt;""),$A59&lt;&gt;"")</formula>
    </cfRule>
  </conditionalFormatting>
  <conditionalFormatting sqref="F59">
    <cfRule type="expression" dxfId="297" priority="293" stopIfTrue="1">
      <formula>AND($A59&lt;&gt;"COMPOSICAO",$A59&lt;&gt;"INSUMO",$A59&lt;&gt;"")</formula>
    </cfRule>
    <cfRule type="expression" dxfId="296" priority="294" stopIfTrue="1">
      <formula>AND(OR($A59="COMPOSICAO",$A59="INSUMO",$A59&lt;&gt;""),$A59&lt;&gt;"")</formula>
    </cfRule>
  </conditionalFormatting>
  <conditionalFormatting sqref="F59">
    <cfRule type="expression" dxfId="295" priority="291" stopIfTrue="1">
      <formula>AND($A59&lt;&gt;"COMPOSICAO",$A59&lt;&gt;"INSUMO",$A59&lt;&gt;"")</formula>
    </cfRule>
    <cfRule type="expression" dxfId="294" priority="292" stopIfTrue="1">
      <formula>AND(OR($A59="COMPOSICAO",$A59="INSUMO",$A59&lt;&gt;""),$A59&lt;&gt;"")</formula>
    </cfRule>
  </conditionalFormatting>
  <conditionalFormatting sqref="F59">
    <cfRule type="expression" dxfId="293" priority="289" stopIfTrue="1">
      <formula>AND($A59&lt;&gt;"COMPOSICAO",$A59&lt;&gt;"INSUMO",$A59&lt;&gt;"")</formula>
    </cfRule>
    <cfRule type="expression" dxfId="292" priority="290" stopIfTrue="1">
      <formula>AND(OR($A59="COMPOSICAO",$A59="INSUMO",$A59&lt;&gt;""),$A59&lt;&gt;"")</formula>
    </cfRule>
  </conditionalFormatting>
  <conditionalFormatting sqref="F59">
    <cfRule type="expression" dxfId="291" priority="287" stopIfTrue="1">
      <formula>AND($A59&lt;&gt;"COMPOSICAO",$A59&lt;&gt;"INSUMO",$A59&lt;&gt;"")</formula>
    </cfRule>
    <cfRule type="expression" dxfId="290" priority="288" stopIfTrue="1">
      <formula>AND(OR($A59="COMPOSICAO",$A59="INSUMO",$A59&lt;&gt;""),$A59&lt;&gt;"")</formula>
    </cfRule>
  </conditionalFormatting>
  <conditionalFormatting sqref="F59">
    <cfRule type="expression" dxfId="289" priority="285" stopIfTrue="1">
      <formula>AND($A59&lt;&gt;"COMPOSICAO",$A59&lt;&gt;"INSUMO",$A59&lt;&gt;"")</formula>
    </cfRule>
    <cfRule type="expression" dxfId="288" priority="286" stopIfTrue="1">
      <formula>AND(OR($A59="COMPOSICAO",$A59="INSUMO",$A59&lt;&gt;""),$A59&lt;&gt;"")</formula>
    </cfRule>
  </conditionalFormatting>
  <conditionalFormatting sqref="F59">
    <cfRule type="expression" dxfId="287" priority="283" stopIfTrue="1">
      <formula>AND($A59&lt;&gt;"COMPOSICAO",$A59&lt;&gt;"INSUMO",$A59&lt;&gt;"")</formula>
    </cfRule>
    <cfRule type="expression" dxfId="286" priority="284" stopIfTrue="1">
      <formula>AND(OR($A59="COMPOSICAO",$A59="INSUMO",$A59&lt;&gt;""),$A59&lt;&gt;"")</formula>
    </cfRule>
  </conditionalFormatting>
  <conditionalFormatting sqref="F59">
    <cfRule type="expression" dxfId="285" priority="281" stopIfTrue="1">
      <formula>AND($A59&lt;&gt;"COMPOSICAO",$A59&lt;&gt;"INSUMO",$A59&lt;&gt;"")</formula>
    </cfRule>
    <cfRule type="expression" dxfId="284" priority="282" stopIfTrue="1">
      <formula>AND(OR($A59="COMPOSICAO",$A59="INSUMO",$A59&lt;&gt;""),$A59&lt;&gt;"")</formula>
    </cfRule>
  </conditionalFormatting>
  <conditionalFormatting sqref="F59">
    <cfRule type="expression" dxfId="283" priority="279" stopIfTrue="1">
      <formula>AND($A59&lt;&gt;"COMPOSICAO",$A59&lt;&gt;"INSUMO",$A59&lt;&gt;"")</formula>
    </cfRule>
    <cfRule type="expression" dxfId="282" priority="280" stopIfTrue="1">
      <formula>AND(OR($A59="COMPOSICAO",$A59="INSUMO",$A59&lt;&gt;""),$A59&lt;&gt;"")</formula>
    </cfRule>
  </conditionalFormatting>
  <conditionalFormatting sqref="F59">
    <cfRule type="expression" dxfId="281" priority="277" stopIfTrue="1">
      <formula>AND($A59&lt;&gt;"COMPOSICAO",$A59&lt;&gt;"INSUMO",$A59&lt;&gt;"")</formula>
    </cfRule>
    <cfRule type="expression" dxfId="280" priority="278" stopIfTrue="1">
      <formula>AND(OR($A59="COMPOSICAO",$A59="INSUMO",$A59&lt;&gt;""),$A59&lt;&gt;"")</formula>
    </cfRule>
  </conditionalFormatting>
  <conditionalFormatting sqref="F59">
    <cfRule type="expression" dxfId="279" priority="275" stopIfTrue="1">
      <formula>AND($A59&lt;&gt;"COMPOSICAO",$A59&lt;&gt;"INSUMO",$A59&lt;&gt;"")</formula>
    </cfRule>
    <cfRule type="expression" dxfId="278" priority="276" stopIfTrue="1">
      <formula>AND(OR($A59="COMPOSICAO",$A59="INSUMO",$A59&lt;&gt;""),$A59&lt;&gt;"")</formula>
    </cfRule>
  </conditionalFormatting>
  <conditionalFormatting sqref="F59">
    <cfRule type="expression" dxfId="277" priority="273" stopIfTrue="1">
      <formula>AND($A59&lt;&gt;"COMPOSICAO",$A59&lt;&gt;"INSUMO",$A59&lt;&gt;"")</formula>
    </cfRule>
    <cfRule type="expression" dxfId="276" priority="274" stopIfTrue="1">
      <formula>AND(OR($A59="COMPOSICAO",$A59="INSUMO",$A59&lt;&gt;""),$A59&lt;&gt;"")</formula>
    </cfRule>
  </conditionalFormatting>
  <conditionalFormatting sqref="F59">
    <cfRule type="expression" dxfId="275" priority="271" stopIfTrue="1">
      <formula>AND($A59&lt;&gt;"COMPOSICAO",$A59&lt;&gt;"INSUMO",$A59&lt;&gt;"")</formula>
    </cfRule>
    <cfRule type="expression" dxfId="274" priority="272" stopIfTrue="1">
      <formula>AND(OR($A59="COMPOSICAO",$A59="INSUMO",$A59&lt;&gt;""),$A59&lt;&gt;"")</formula>
    </cfRule>
  </conditionalFormatting>
  <conditionalFormatting sqref="F59">
    <cfRule type="expression" dxfId="273" priority="269" stopIfTrue="1">
      <formula>AND($A59&lt;&gt;"COMPOSICAO",$A59&lt;&gt;"INSUMO",$A59&lt;&gt;"")</formula>
    </cfRule>
    <cfRule type="expression" dxfId="272" priority="270" stopIfTrue="1">
      <formula>AND(OR($A59="COMPOSICAO",$A59="INSUMO",$A59&lt;&gt;""),$A59&lt;&gt;"")</formula>
    </cfRule>
  </conditionalFormatting>
  <conditionalFormatting sqref="F59">
    <cfRule type="expression" dxfId="271" priority="267" stopIfTrue="1">
      <formula>AND($A59&lt;&gt;"COMPOSICAO",$A59&lt;&gt;"INSUMO",$A59&lt;&gt;"")</formula>
    </cfRule>
    <cfRule type="expression" dxfId="270" priority="268" stopIfTrue="1">
      <formula>AND(OR($A59="COMPOSICAO",$A59="INSUMO",$A59&lt;&gt;""),$A59&lt;&gt;"")</formula>
    </cfRule>
  </conditionalFormatting>
  <conditionalFormatting sqref="F59">
    <cfRule type="expression" dxfId="269" priority="265" stopIfTrue="1">
      <formula>AND($A59&lt;&gt;"COMPOSICAO",$A59&lt;&gt;"INSUMO",$A59&lt;&gt;"")</formula>
    </cfRule>
    <cfRule type="expression" dxfId="268" priority="266" stopIfTrue="1">
      <formula>AND(OR($A59="COMPOSICAO",$A59="INSUMO",$A59&lt;&gt;""),$A59&lt;&gt;"")</formula>
    </cfRule>
  </conditionalFormatting>
  <conditionalFormatting sqref="F59">
    <cfRule type="expression" dxfId="267" priority="263" stopIfTrue="1">
      <formula>AND($A59&lt;&gt;"COMPOSICAO",$A59&lt;&gt;"INSUMO",$A59&lt;&gt;"")</formula>
    </cfRule>
    <cfRule type="expression" dxfId="266" priority="264" stopIfTrue="1">
      <formula>AND(OR($A59="COMPOSICAO",$A59="INSUMO",$A59&lt;&gt;""),$A59&lt;&gt;"")</formula>
    </cfRule>
  </conditionalFormatting>
  <conditionalFormatting sqref="F59">
    <cfRule type="expression" dxfId="265" priority="261" stopIfTrue="1">
      <formula>AND($A59&lt;&gt;"COMPOSICAO",$A59&lt;&gt;"INSUMO",$A59&lt;&gt;"")</formula>
    </cfRule>
    <cfRule type="expression" dxfId="264" priority="262" stopIfTrue="1">
      <formula>AND(OR($A59="COMPOSICAO",$A59="INSUMO",$A59&lt;&gt;""),$A59&lt;&gt;"")</formula>
    </cfRule>
  </conditionalFormatting>
  <conditionalFormatting sqref="F59">
    <cfRule type="expression" dxfId="263" priority="259" stopIfTrue="1">
      <formula>AND($A59&lt;&gt;"COMPOSICAO",$A59&lt;&gt;"INSUMO",$A59&lt;&gt;"")</formula>
    </cfRule>
    <cfRule type="expression" dxfId="262" priority="260" stopIfTrue="1">
      <formula>AND(OR($A59="COMPOSICAO",$A59="INSUMO",$A59&lt;&gt;""),$A59&lt;&gt;"")</formula>
    </cfRule>
  </conditionalFormatting>
  <conditionalFormatting sqref="F59">
    <cfRule type="expression" dxfId="261" priority="257" stopIfTrue="1">
      <formula>AND($A59&lt;&gt;"COMPOSICAO",$A59&lt;&gt;"INSUMO",$A59&lt;&gt;"")</formula>
    </cfRule>
    <cfRule type="expression" dxfId="260" priority="258" stopIfTrue="1">
      <formula>AND(OR($A59="COMPOSICAO",$A59="INSUMO",$A59&lt;&gt;""),$A59&lt;&gt;"")</formula>
    </cfRule>
  </conditionalFormatting>
  <conditionalFormatting sqref="F59">
    <cfRule type="expression" dxfId="259" priority="255" stopIfTrue="1">
      <formula>AND($A59&lt;&gt;"COMPOSICAO",$A59&lt;&gt;"INSUMO",$A59&lt;&gt;"")</formula>
    </cfRule>
    <cfRule type="expression" dxfId="258" priority="256" stopIfTrue="1">
      <formula>AND(OR($A59="COMPOSICAO",$A59="INSUMO",$A59&lt;&gt;""),$A59&lt;&gt;"")</formula>
    </cfRule>
  </conditionalFormatting>
  <conditionalFormatting sqref="F59">
    <cfRule type="expression" dxfId="257" priority="253" stopIfTrue="1">
      <formula>AND($A59&lt;&gt;"COMPOSICAO",$A59&lt;&gt;"INSUMO",$A59&lt;&gt;"")</formula>
    </cfRule>
    <cfRule type="expression" dxfId="256" priority="254" stopIfTrue="1">
      <formula>AND(OR($A59="COMPOSICAO",$A59="INSUMO",$A59&lt;&gt;""),$A59&lt;&gt;"")</formula>
    </cfRule>
  </conditionalFormatting>
  <conditionalFormatting sqref="F59">
    <cfRule type="expression" dxfId="255" priority="251" stopIfTrue="1">
      <formula>AND($A59&lt;&gt;"COMPOSICAO",$A59&lt;&gt;"INSUMO",$A59&lt;&gt;"")</formula>
    </cfRule>
    <cfRule type="expression" dxfId="254" priority="252" stopIfTrue="1">
      <formula>AND(OR($A59="COMPOSICAO",$A59="INSUMO",$A59&lt;&gt;""),$A59&lt;&gt;"")</formula>
    </cfRule>
  </conditionalFormatting>
  <conditionalFormatting sqref="F59">
    <cfRule type="expression" dxfId="253" priority="249" stopIfTrue="1">
      <formula>AND($A59&lt;&gt;"COMPOSICAO",$A59&lt;&gt;"INSUMO",$A59&lt;&gt;"")</formula>
    </cfRule>
    <cfRule type="expression" dxfId="252" priority="250" stopIfTrue="1">
      <formula>AND(OR($A59="COMPOSICAO",$A59="INSUMO",$A59&lt;&gt;""),$A59&lt;&gt;"")</formula>
    </cfRule>
  </conditionalFormatting>
  <conditionalFormatting sqref="F59">
    <cfRule type="expression" dxfId="251" priority="247" stopIfTrue="1">
      <formula>AND($A59&lt;&gt;"COMPOSICAO",$A59&lt;&gt;"INSUMO",$A59&lt;&gt;"")</formula>
    </cfRule>
    <cfRule type="expression" dxfId="250" priority="248" stopIfTrue="1">
      <formula>AND(OR($A59="COMPOSICAO",$A59="INSUMO",$A59&lt;&gt;""),$A59&lt;&gt;"")</formula>
    </cfRule>
  </conditionalFormatting>
  <conditionalFormatting sqref="F59">
    <cfRule type="expression" dxfId="249" priority="245" stopIfTrue="1">
      <formula>AND($A59&lt;&gt;"COMPOSICAO",$A59&lt;&gt;"INSUMO",$A59&lt;&gt;"")</formula>
    </cfRule>
    <cfRule type="expression" dxfId="248" priority="246" stopIfTrue="1">
      <formula>AND(OR($A59="COMPOSICAO",$A59="INSUMO",$A59&lt;&gt;""),$A59&lt;&gt;"")</formula>
    </cfRule>
  </conditionalFormatting>
  <conditionalFormatting sqref="F59">
    <cfRule type="expression" dxfId="247" priority="243" stopIfTrue="1">
      <formula>AND($A59&lt;&gt;"COMPOSICAO",$A59&lt;&gt;"INSUMO",$A59&lt;&gt;"")</formula>
    </cfRule>
    <cfRule type="expression" dxfId="246" priority="244" stopIfTrue="1">
      <formula>AND(OR($A59="COMPOSICAO",$A59="INSUMO",$A59&lt;&gt;""),$A59&lt;&gt;"")</formula>
    </cfRule>
  </conditionalFormatting>
  <conditionalFormatting sqref="F59">
    <cfRule type="expression" dxfId="245" priority="241" stopIfTrue="1">
      <formula>AND($A59&lt;&gt;"COMPOSICAO",$A59&lt;&gt;"INSUMO",$A59&lt;&gt;"")</formula>
    </cfRule>
    <cfRule type="expression" dxfId="244" priority="242" stopIfTrue="1">
      <formula>AND(OR($A59="COMPOSICAO",$A59="INSUMO",$A59&lt;&gt;""),$A59&lt;&gt;"")</formula>
    </cfRule>
  </conditionalFormatting>
  <conditionalFormatting sqref="F60">
    <cfRule type="expression" dxfId="243" priority="239" stopIfTrue="1">
      <formula>AND($A60&lt;&gt;"COMPOSICAO",$A60&lt;&gt;"INSUMO",$A60&lt;&gt;"")</formula>
    </cfRule>
    <cfRule type="expression" dxfId="242" priority="240" stopIfTrue="1">
      <formula>AND(OR($A60="COMPOSICAO",$A60="INSUMO",$A60&lt;&gt;""),$A60&lt;&gt;"")</formula>
    </cfRule>
  </conditionalFormatting>
  <conditionalFormatting sqref="F60">
    <cfRule type="expression" dxfId="241" priority="237" stopIfTrue="1">
      <formula>AND($A60&lt;&gt;"COMPOSICAO",$A60&lt;&gt;"INSUMO",$A60&lt;&gt;"")</formula>
    </cfRule>
    <cfRule type="expression" dxfId="240" priority="238" stopIfTrue="1">
      <formula>AND(OR($A60="COMPOSICAO",$A60="INSUMO",$A60&lt;&gt;""),$A60&lt;&gt;"")</formula>
    </cfRule>
  </conditionalFormatting>
  <conditionalFormatting sqref="F60">
    <cfRule type="expression" dxfId="239" priority="235" stopIfTrue="1">
      <formula>AND($A60&lt;&gt;"COMPOSICAO",$A60&lt;&gt;"INSUMO",$A60&lt;&gt;"")</formula>
    </cfRule>
    <cfRule type="expression" dxfId="238" priority="236" stopIfTrue="1">
      <formula>AND(OR($A60="COMPOSICAO",$A60="INSUMO",$A60&lt;&gt;""),$A60&lt;&gt;"")</formula>
    </cfRule>
  </conditionalFormatting>
  <conditionalFormatting sqref="F60">
    <cfRule type="expression" dxfId="237" priority="233" stopIfTrue="1">
      <formula>AND($A60&lt;&gt;"COMPOSICAO",$A60&lt;&gt;"INSUMO",$A60&lt;&gt;"")</formula>
    </cfRule>
    <cfRule type="expression" dxfId="236" priority="234" stopIfTrue="1">
      <formula>AND(OR($A60="COMPOSICAO",$A60="INSUMO",$A60&lt;&gt;""),$A60&lt;&gt;"")</formula>
    </cfRule>
  </conditionalFormatting>
  <conditionalFormatting sqref="F60">
    <cfRule type="expression" dxfId="235" priority="231" stopIfTrue="1">
      <formula>AND($A60&lt;&gt;"COMPOSICAO",$A60&lt;&gt;"INSUMO",$A60&lt;&gt;"")</formula>
    </cfRule>
    <cfRule type="expression" dxfId="234" priority="232" stopIfTrue="1">
      <formula>AND(OR($A60="COMPOSICAO",$A60="INSUMO",$A60&lt;&gt;""),$A60&lt;&gt;"")</formula>
    </cfRule>
  </conditionalFormatting>
  <conditionalFormatting sqref="F60">
    <cfRule type="expression" dxfId="233" priority="229" stopIfTrue="1">
      <formula>AND($A60&lt;&gt;"COMPOSICAO",$A60&lt;&gt;"INSUMO",$A60&lt;&gt;"")</formula>
    </cfRule>
    <cfRule type="expression" dxfId="232" priority="230" stopIfTrue="1">
      <formula>AND(OR($A60="COMPOSICAO",$A60="INSUMO",$A60&lt;&gt;""),$A60&lt;&gt;"")</formula>
    </cfRule>
  </conditionalFormatting>
  <conditionalFormatting sqref="F60">
    <cfRule type="expression" dxfId="231" priority="227" stopIfTrue="1">
      <formula>AND($A60&lt;&gt;"COMPOSICAO",$A60&lt;&gt;"INSUMO",$A60&lt;&gt;"")</formula>
    </cfRule>
    <cfRule type="expression" dxfId="230" priority="228" stopIfTrue="1">
      <formula>AND(OR($A60="COMPOSICAO",$A60="INSUMO",$A60&lt;&gt;""),$A60&lt;&gt;"")</formula>
    </cfRule>
  </conditionalFormatting>
  <conditionalFormatting sqref="F60">
    <cfRule type="expression" dxfId="229" priority="225" stopIfTrue="1">
      <formula>AND($A60&lt;&gt;"COMPOSICAO",$A60&lt;&gt;"INSUMO",$A60&lt;&gt;"")</formula>
    </cfRule>
    <cfRule type="expression" dxfId="228" priority="226" stopIfTrue="1">
      <formula>AND(OR($A60="COMPOSICAO",$A60="INSUMO",$A60&lt;&gt;""),$A60&lt;&gt;"")</formula>
    </cfRule>
  </conditionalFormatting>
  <conditionalFormatting sqref="F60">
    <cfRule type="expression" dxfId="227" priority="223" stopIfTrue="1">
      <formula>AND($A60&lt;&gt;"COMPOSICAO",$A60&lt;&gt;"INSUMO",$A60&lt;&gt;"")</formula>
    </cfRule>
    <cfRule type="expression" dxfId="226" priority="224" stopIfTrue="1">
      <formula>AND(OR($A60="COMPOSICAO",$A60="INSUMO",$A60&lt;&gt;""),$A60&lt;&gt;"")</formula>
    </cfRule>
  </conditionalFormatting>
  <conditionalFormatting sqref="F60">
    <cfRule type="expression" dxfId="225" priority="221" stopIfTrue="1">
      <formula>AND($A60&lt;&gt;"COMPOSICAO",$A60&lt;&gt;"INSUMO",$A60&lt;&gt;"")</formula>
    </cfRule>
    <cfRule type="expression" dxfId="224" priority="222" stopIfTrue="1">
      <formula>AND(OR($A60="COMPOSICAO",$A60="INSUMO",$A60&lt;&gt;""),$A60&lt;&gt;"")</formula>
    </cfRule>
  </conditionalFormatting>
  <conditionalFormatting sqref="F60">
    <cfRule type="expression" dxfId="223" priority="219" stopIfTrue="1">
      <formula>AND($A60&lt;&gt;"COMPOSICAO",$A60&lt;&gt;"INSUMO",$A60&lt;&gt;"")</formula>
    </cfRule>
    <cfRule type="expression" dxfId="222" priority="220" stopIfTrue="1">
      <formula>AND(OR($A60="COMPOSICAO",$A60="INSUMO",$A60&lt;&gt;""),$A60&lt;&gt;"")</formula>
    </cfRule>
  </conditionalFormatting>
  <conditionalFormatting sqref="F60">
    <cfRule type="expression" dxfId="221" priority="217" stopIfTrue="1">
      <formula>AND($A60&lt;&gt;"COMPOSICAO",$A60&lt;&gt;"INSUMO",$A60&lt;&gt;"")</formula>
    </cfRule>
    <cfRule type="expression" dxfId="220" priority="218" stopIfTrue="1">
      <formula>AND(OR($A60="COMPOSICAO",$A60="INSUMO",$A60&lt;&gt;""),$A60&lt;&gt;"")</formula>
    </cfRule>
  </conditionalFormatting>
  <conditionalFormatting sqref="F60">
    <cfRule type="expression" dxfId="219" priority="215" stopIfTrue="1">
      <formula>AND($A60&lt;&gt;"COMPOSICAO",$A60&lt;&gt;"INSUMO",$A60&lt;&gt;"")</formula>
    </cfRule>
    <cfRule type="expression" dxfId="218" priority="216" stopIfTrue="1">
      <formula>AND(OR($A60="COMPOSICAO",$A60="INSUMO",$A60&lt;&gt;""),$A60&lt;&gt;"")</formula>
    </cfRule>
  </conditionalFormatting>
  <conditionalFormatting sqref="F60">
    <cfRule type="expression" dxfId="217" priority="213" stopIfTrue="1">
      <formula>AND($A60&lt;&gt;"COMPOSICAO",$A60&lt;&gt;"INSUMO",$A60&lt;&gt;"")</formula>
    </cfRule>
    <cfRule type="expression" dxfId="216" priority="214" stopIfTrue="1">
      <formula>AND(OR($A60="COMPOSICAO",$A60="INSUMO",$A60&lt;&gt;""),$A60&lt;&gt;"")</formula>
    </cfRule>
  </conditionalFormatting>
  <conditionalFormatting sqref="F60">
    <cfRule type="expression" dxfId="215" priority="211" stopIfTrue="1">
      <formula>AND($A60&lt;&gt;"COMPOSICAO",$A60&lt;&gt;"INSUMO",$A60&lt;&gt;"")</formula>
    </cfRule>
    <cfRule type="expression" dxfId="214" priority="212" stopIfTrue="1">
      <formula>AND(OR($A60="COMPOSICAO",$A60="INSUMO",$A60&lt;&gt;""),$A60&lt;&gt;"")</formula>
    </cfRule>
  </conditionalFormatting>
  <conditionalFormatting sqref="F60">
    <cfRule type="expression" dxfId="213" priority="209" stopIfTrue="1">
      <formula>AND($A60&lt;&gt;"COMPOSICAO",$A60&lt;&gt;"INSUMO",$A60&lt;&gt;"")</formula>
    </cfRule>
    <cfRule type="expression" dxfId="212" priority="210" stopIfTrue="1">
      <formula>AND(OR($A60="COMPOSICAO",$A60="INSUMO",$A60&lt;&gt;""),$A60&lt;&gt;"")</formula>
    </cfRule>
  </conditionalFormatting>
  <conditionalFormatting sqref="F60">
    <cfRule type="expression" dxfId="211" priority="207" stopIfTrue="1">
      <formula>AND($A60&lt;&gt;"COMPOSICAO",$A60&lt;&gt;"INSUMO",$A60&lt;&gt;"")</formula>
    </cfRule>
    <cfRule type="expression" dxfId="210" priority="208" stopIfTrue="1">
      <formula>AND(OR($A60="COMPOSICAO",$A60="INSUMO",$A60&lt;&gt;""),$A60&lt;&gt;"")</formula>
    </cfRule>
  </conditionalFormatting>
  <conditionalFormatting sqref="F60">
    <cfRule type="expression" dxfId="209" priority="205" stopIfTrue="1">
      <formula>AND($A60&lt;&gt;"COMPOSICAO",$A60&lt;&gt;"INSUMO",$A60&lt;&gt;"")</formula>
    </cfRule>
    <cfRule type="expression" dxfId="208" priority="206" stopIfTrue="1">
      <formula>AND(OR($A60="COMPOSICAO",$A60="INSUMO",$A60&lt;&gt;""),$A60&lt;&gt;"")</formula>
    </cfRule>
  </conditionalFormatting>
  <conditionalFormatting sqref="F60">
    <cfRule type="expression" dxfId="207" priority="203" stopIfTrue="1">
      <formula>AND($A60&lt;&gt;"COMPOSICAO",$A60&lt;&gt;"INSUMO",$A60&lt;&gt;"")</formula>
    </cfRule>
    <cfRule type="expression" dxfId="206" priority="204" stopIfTrue="1">
      <formula>AND(OR($A60="COMPOSICAO",$A60="INSUMO",$A60&lt;&gt;""),$A60&lt;&gt;"")</formula>
    </cfRule>
  </conditionalFormatting>
  <conditionalFormatting sqref="F60">
    <cfRule type="expression" dxfId="205" priority="201" stopIfTrue="1">
      <formula>AND($A60&lt;&gt;"COMPOSICAO",$A60&lt;&gt;"INSUMO",$A60&lt;&gt;"")</formula>
    </cfRule>
    <cfRule type="expression" dxfId="204" priority="202" stopIfTrue="1">
      <formula>AND(OR($A60="COMPOSICAO",$A60="INSUMO",$A60&lt;&gt;""),$A60&lt;&gt;"")</formula>
    </cfRule>
  </conditionalFormatting>
  <conditionalFormatting sqref="F60">
    <cfRule type="expression" dxfId="203" priority="199" stopIfTrue="1">
      <formula>AND($A60&lt;&gt;"COMPOSICAO",$A60&lt;&gt;"INSUMO",$A60&lt;&gt;"")</formula>
    </cfRule>
    <cfRule type="expression" dxfId="202" priority="200" stopIfTrue="1">
      <formula>AND(OR($A60="COMPOSICAO",$A60="INSUMO",$A60&lt;&gt;""),$A60&lt;&gt;"")</formula>
    </cfRule>
  </conditionalFormatting>
  <conditionalFormatting sqref="F60">
    <cfRule type="expression" dxfId="201" priority="197" stopIfTrue="1">
      <formula>AND($A60&lt;&gt;"COMPOSICAO",$A60&lt;&gt;"INSUMO",$A60&lt;&gt;"")</formula>
    </cfRule>
    <cfRule type="expression" dxfId="200" priority="198" stopIfTrue="1">
      <formula>AND(OR($A60="COMPOSICAO",$A60="INSUMO",$A60&lt;&gt;""),$A60&lt;&gt;"")</formula>
    </cfRule>
  </conditionalFormatting>
  <conditionalFormatting sqref="F60">
    <cfRule type="expression" dxfId="199" priority="195" stopIfTrue="1">
      <formula>AND($A60&lt;&gt;"COMPOSICAO",$A60&lt;&gt;"INSUMO",$A60&lt;&gt;"")</formula>
    </cfRule>
    <cfRule type="expression" dxfId="198" priority="196" stopIfTrue="1">
      <formula>AND(OR($A60="COMPOSICAO",$A60="INSUMO",$A60&lt;&gt;""),$A60&lt;&gt;"")</formula>
    </cfRule>
  </conditionalFormatting>
  <conditionalFormatting sqref="F60">
    <cfRule type="expression" dxfId="197" priority="193" stopIfTrue="1">
      <formula>AND($A60&lt;&gt;"COMPOSICAO",$A60&lt;&gt;"INSUMO",$A60&lt;&gt;"")</formula>
    </cfRule>
    <cfRule type="expression" dxfId="196" priority="194" stopIfTrue="1">
      <formula>AND(OR($A60="COMPOSICAO",$A60="INSUMO",$A60&lt;&gt;""),$A60&lt;&gt;"")</formula>
    </cfRule>
  </conditionalFormatting>
  <conditionalFormatting sqref="F60">
    <cfRule type="expression" dxfId="195" priority="191" stopIfTrue="1">
      <formula>AND($A60&lt;&gt;"COMPOSICAO",$A60&lt;&gt;"INSUMO",$A60&lt;&gt;"")</formula>
    </cfRule>
    <cfRule type="expression" dxfId="194" priority="192" stopIfTrue="1">
      <formula>AND(OR($A60="COMPOSICAO",$A60="INSUMO",$A60&lt;&gt;""),$A60&lt;&gt;"")</formula>
    </cfRule>
  </conditionalFormatting>
  <conditionalFormatting sqref="F60">
    <cfRule type="expression" dxfId="193" priority="189" stopIfTrue="1">
      <formula>AND($A60&lt;&gt;"COMPOSICAO",$A60&lt;&gt;"INSUMO",$A60&lt;&gt;"")</formula>
    </cfRule>
    <cfRule type="expression" dxfId="192" priority="190" stopIfTrue="1">
      <formula>AND(OR($A60="COMPOSICAO",$A60="INSUMO",$A60&lt;&gt;""),$A60&lt;&gt;"")</formula>
    </cfRule>
  </conditionalFormatting>
  <conditionalFormatting sqref="F60">
    <cfRule type="expression" dxfId="191" priority="187" stopIfTrue="1">
      <formula>AND($A60&lt;&gt;"COMPOSICAO",$A60&lt;&gt;"INSUMO",$A60&lt;&gt;"")</formula>
    </cfRule>
    <cfRule type="expression" dxfId="190" priority="188" stopIfTrue="1">
      <formula>AND(OR($A60="COMPOSICAO",$A60="INSUMO",$A60&lt;&gt;""),$A60&lt;&gt;"")</formula>
    </cfRule>
  </conditionalFormatting>
  <conditionalFormatting sqref="F60">
    <cfRule type="expression" dxfId="189" priority="185" stopIfTrue="1">
      <formula>AND($A60&lt;&gt;"COMPOSICAO",$A60&lt;&gt;"INSUMO",$A60&lt;&gt;"")</formula>
    </cfRule>
    <cfRule type="expression" dxfId="188" priority="186" stopIfTrue="1">
      <formula>AND(OR($A60="COMPOSICAO",$A60="INSUMO",$A60&lt;&gt;""),$A60&lt;&gt;"")</formula>
    </cfRule>
  </conditionalFormatting>
  <conditionalFormatting sqref="F60">
    <cfRule type="expression" dxfId="187" priority="183" stopIfTrue="1">
      <formula>AND($A60&lt;&gt;"COMPOSICAO",$A60&lt;&gt;"INSUMO",$A60&lt;&gt;"")</formula>
    </cfRule>
    <cfRule type="expression" dxfId="186" priority="184" stopIfTrue="1">
      <formula>AND(OR($A60="COMPOSICAO",$A60="INSUMO",$A60&lt;&gt;""),$A60&lt;&gt;"")</formula>
    </cfRule>
  </conditionalFormatting>
  <conditionalFormatting sqref="F60">
    <cfRule type="expression" dxfId="185" priority="181" stopIfTrue="1">
      <formula>AND($A60&lt;&gt;"COMPOSICAO",$A60&lt;&gt;"INSUMO",$A60&lt;&gt;"")</formula>
    </cfRule>
    <cfRule type="expression" dxfId="184" priority="182" stopIfTrue="1">
      <formula>AND(OR($A60="COMPOSICAO",$A60="INSUMO",$A60&lt;&gt;""),$A60&lt;&gt;"")</formula>
    </cfRule>
  </conditionalFormatting>
  <conditionalFormatting sqref="F60">
    <cfRule type="expression" dxfId="183" priority="179" stopIfTrue="1">
      <formula>AND($A60&lt;&gt;"COMPOSICAO",$A60&lt;&gt;"INSUMO",$A60&lt;&gt;"")</formula>
    </cfRule>
    <cfRule type="expression" dxfId="182" priority="180" stopIfTrue="1">
      <formula>AND(OR($A60="COMPOSICAO",$A60="INSUMO",$A60&lt;&gt;""),$A60&lt;&gt;"")</formula>
    </cfRule>
  </conditionalFormatting>
  <conditionalFormatting sqref="F60">
    <cfRule type="expression" dxfId="181" priority="177" stopIfTrue="1">
      <formula>AND($A60&lt;&gt;"COMPOSICAO",$A60&lt;&gt;"INSUMO",$A60&lt;&gt;"")</formula>
    </cfRule>
    <cfRule type="expression" dxfId="180" priority="178" stopIfTrue="1">
      <formula>AND(OR($A60="COMPOSICAO",$A60="INSUMO",$A60&lt;&gt;""),$A60&lt;&gt;"")</formula>
    </cfRule>
  </conditionalFormatting>
  <conditionalFormatting sqref="F60">
    <cfRule type="expression" dxfId="179" priority="175" stopIfTrue="1">
      <formula>AND($A60&lt;&gt;"COMPOSICAO",$A60&lt;&gt;"INSUMO",$A60&lt;&gt;"")</formula>
    </cfRule>
    <cfRule type="expression" dxfId="178" priority="176" stopIfTrue="1">
      <formula>AND(OR($A60="COMPOSICAO",$A60="INSUMO",$A60&lt;&gt;""),$A60&lt;&gt;"")</formula>
    </cfRule>
  </conditionalFormatting>
  <conditionalFormatting sqref="F60">
    <cfRule type="expression" dxfId="177" priority="173" stopIfTrue="1">
      <formula>AND($A60&lt;&gt;"COMPOSICAO",$A60&lt;&gt;"INSUMO",$A60&lt;&gt;"")</formula>
    </cfRule>
    <cfRule type="expression" dxfId="176" priority="174" stopIfTrue="1">
      <formula>AND(OR($A60="COMPOSICAO",$A60="INSUMO",$A60&lt;&gt;""),$A60&lt;&gt;"")</formula>
    </cfRule>
  </conditionalFormatting>
  <conditionalFormatting sqref="F60">
    <cfRule type="expression" dxfId="175" priority="171" stopIfTrue="1">
      <formula>AND($A60&lt;&gt;"COMPOSICAO",$A60&lt;&gt;"INSUMO",$A60&lt;&gt;"")</formula>
    </cfRule>
    <cfRule type="expression" dxfId="174" priority="172" stopIfTrue="1">
      <formula>AND(OR($A60="COMPOSICAO",$A60="INSUMO",$A60&lt;&gt;""),$A60&lt;&gt;"")</formula>
    </cfRule>
  </conditionalFormatting>
  <conditionalFormatting sqref="F60">
    <cfRule type="expression" dxfId="173" priority="169" stopIfTrue="1">
      <formula>AND($A60&lt;&gt;"COMPOSICAO",$A60&lt;&gt;"INSUMO",$A60&lt;&gt;"")</formula>
    </cfRule>
    <cfRule type="expression" dxfId="172" priority="170" stopIfTrue="1">
      <formula>AND(OR($A60="COMPOSICAO",$A60="INSUMO",$A60&lt;&gt;""),$A60&lt;&gt;"")</formula>
    </cfRule>
  </conditionalFormatting>
  <conditionalFormatting sqref="F61">
    <cfRule type="expression" dxfId="171" priority="167" stopIfTrue="1">
      <formula>AND($A61&lt;&gt;"COMPOSICAO",$A61&lt;&gt;"INSUMO",$A61&lt;&gt;"")</formula>
    </cfRule>
    <cfRule type="expression" dxfId="170" priority="168" stopIfTrue="1">
      <formula>AND(OR($A61="COMPOSICAO",$A61="INSUMO",$A61&lt;&gt;""),$A61&lt;&gt;"")</formula>
    </cfRule>
  </conditionalFormatting>
  <conditionalFormatting sqref="F61">
    <cfRule type="expression" dxfId="169" priority="165" stopIfTrue="1">
      <formula>AND($A61&lt;&gt;"COMPOSICAO",$A61&lt;&gt;"INSUMO",$A61&lt;&gt;"")</formula>
    </cfRule>
    <cfRule type="expression" dxfId="168" priority="166" stopIfTrue="1">
      <formula>AND(OR($A61="COMPOSICAO",$A61="INSUMO",$A61&lt;&gt;""),$A61&lt;&gt;"")</formula>
    </cfRule>
  </conditionalFormatting>
  <conditionalFormatting sqref="F61">
    <cfRule type="expression" dxfId="167" priority="163" stopIfTrue="1">
      <formula>AND($A61&lt;&gt;"COMPOSICAO",$A61&lt;&gt;"INSUMO",$A61&lt;&gt;"")</formula>
    </cfRule>
    <cfRule type="expression" dxfId="166" priority="164" stopIfTrue="1">
      <formula>AND(OR($A61="COMPOSICAO",$A61="INSUMO",$A61&lt;&gt;""),$A61&lt;&gt;"")</formula>
    </cfRule>
  </conditionalFormatting>
  <conditionalFormatting sqref="F61">
    <cfRule type="expression" dxfId="165" priority="161" stopIfTrue="1">
      <formula>AND($A61&lt;&gt;"COMPOSICAO",$A61&lt;&gt;"INSUMO",$A61&lt;&gt;"")</formula>
    </cfRule>
    <cfRule type="expression" dxfId="164" priority="162" stopIfTrue="1">
      <formula>AND(OR($A61="COMPOSICAO",$A61="INSUMO",$A61&lt;&gt;""),$A61&lt;&gt;"")</formula>
    </cfRule>
  </conditionalFormatting>
  <conditionalFormatting sqref="F61">
    <cfRule type="expression" dxfId="163" priority="159" stopIfTrue="1">
      <formula>AND($A61&lt;&gt;"COMPOSICAO",$A61&lt;&gt;"INSUMO",$A61&lt;&gt;"")</formula>
    </cfRule>
    <cfRule type="expression" dxfId="162" priority="160" stopIfTrue="1">
      <formula>AND(OR($A61="COMPOSICAO",$A61="INSUMO",$A61&lt;&gt;""),$A61&lt;&gt;"")</formula>
    </cfRule>
  </conditionalFormatting>
  <conditionalFormatting sqref="F61">
    <cfRule type="expression" dxfId="161" priority="157" stopIfTrue="1">
      <formula>AND($A61&lt;&gt;"COMPOSICAO",$A61&lt;&gt;"INSUMO",$A61&lt;&gt;"")</formula>
    </cfRule>
    <cfRule type="expression" dxfId="160" priority="158" stopIfTrue="1">
      <formula>AND(OR($A61="COMPOSICAO",$A61="INSUMO",$A61&lt;&gt;""),$A61&lt;&gt;"")</formula>
    </cfRule>
  </conditionalFormatting>
  <conditionalFormatting sqref="F61">
    <cfRule type="expression" dxfId="159" priority="155" stopIfTrue="1">
      <formula>AND($A61&lt;&gt;"COMPOSICAO",$A61&lt;&gt;"INSUMO",$A61&lt;&gt;"")</formula>
    </cfRule>
    <cfRule type="expression" dxfId="158" priority="156" stopIfTrue="1">
      <formula>AND(OR($A61="COMPOSICAO",$A61="INSUMO",$A61&lt;&gt;""),$A61&lt;&gt;"")</formula>
    </cfRule>
  </conditionalFormatting>
  <conditionalFormatting sqref="F61">
    <cfRule type="expression" dxfId="157" priority="153" stopIfTrue="1">
      <formula>AND($A61&lt;&gt;"COMPOSICAO",$A61&lt;&gt;"INSUMO",$A61&lt;&gt;"")</formula>
    </cfRule>
    <cfRule type="expression" dxfId="156" priority="154" stopIfTrue="1">
      <formula>AND(OR($A61="COMPOSICAO",$A61="INSUMO",$A61&lt;&gt;""),$A61&lt;&gt;"")</formula>
    </cfRule>
  </conditionalFormatting>
  <conditionalFormatting sqref="F61">
    <cfRule type="expression" dxfId="155" priority="151" stopIfTrue="1">
      <formula>AND($A61&lt;&gt;"COMPOSICAO",$A61&lt;&gt;"INSUMO",$A61&lt;&gt;"")</formula>
    </cfRule>
    <cfRule type="expression" dxfId="154" priority="152" stopIfTrue="1">
      <formula>AND(OR($A61="COMPOSICAO",$A61="INSUMO",$A61&lt;&gt;""),$A61&lt;&gt;"")</formula>
    </cfRule>
  </conditionalFormatting>
  <conditionalFormatting sqref="F61">
    <cfRule type="expression" dxfId="153" priority="149" stopIfTrue="1">
      <formula>AND($A61&lt;&gt;"COMPOSICAO",$A61&lt;&gt;"INSUMO",$A61&lt;&gt;"")</formula>
    </cfRule>
    <cfRule type="expression" dxfId="152" priority="150" stopIfTrue="1">
      <formula>AND(OR($A61="COMPOSICAO",$A61="INSUMO",$A61&lt;&gt;""),$A61&lt;&gt;"")</formula>
    </cfRule>
  </conditionalFormatting>
  <conditionalFormatting sqref="F61">
    <cfRule type="expression" dxfId="151" priority="147" stopIfTrue="1">
      <formula>AND($A61&lt;&gt;"COMPOSICAO",$A61&lt;&gt;"INSUMO",$A61&lt;&gt;"")</formula>
    </cfRule>
    <cfRule type="expression" dxfId="150" priority="148" stopIfTrue="1">
      <formula>AND(OR($A61="COMPOSICAO",$A61="INSUMO",$A61&lt;&gt;""),$A61&lt;&gt;"")</formula>
    </cfRule>
  </conditionalFormatting>
  <conditionalFormatting sqref="F61">
    <cfRule type="expression" dxfId="149" priority="145" stopIfTrue="1">
      <formula>AND($A61&lt;&gt;"COMPOSICAO",$A61&lt;&gt;"INSUMO",$A61&lt;&gt;"")</formula>
    </cfRule>
    <cfRule type="expression" dxfId="148" priority="146" stopIfTrue="1">
      <formula>AND(OR($A61="COMPOSICAO",$A61="INSUMO",$A61&lt;&gt;""),$A61&lt;&gt;"")</formula>
    </cfRule>
  </conditionalFormatting>
  <conditionalFormatting sqref="F61">
    <cfRule type="expression" dxfId="147" priority="143" stopIfTrue="1">
      <formula>AND($A61&lt;&gt;"COMPOSICAO",$A61&lt;&gt;"INSUMO",$A61&lt;&gt;"")</formula>
    </cfRule>
    <cfRule type="expression" dxfId="146" priority="144" stopIfTrue="1">
      <formula>AND(OR($A61="COMPOSICAO",$A61="INSUMO",$A61&lt;&gt;""),$A61&lt;&gt;"")</formula>
    </cfRule>
  </conditionalFormatting>
  <conditionalFormatting sqref="F61">
    <cfRule type="expression" dxfId="145" priority="141" stopIfTrue="1">
      <formula>AND($A61&lt;&gt;"COMPOSICAO",$A61&lt;&gt;"INSUMO",$A61&lt;&gt;"")</formula>
    </cfRule>
    <cfRule type="expression" dxfId="144" priority="142" stopIfTrue="1">
      <formula>AND(OR($A61="COMPOSICAO",$A61="INSUMO",$A61&lt;&gt;""),$A61&lt;&gt;"")</formula>
    </cfRule>
  </conditionalFormatting>
  <conditionalFormatting sqref="F61">
    <cfRule type="expression" dxfId="143" priority="139" stopIfTrue="1">
      <formula>AND($A61&lt;&gt;"COMPOSICAO",$A61&lt;&gt;"INSUMO",$A61&lt;&gt;"")</formula>
    </cfRule>
    <cfRule type="expression" dxfId="142" priority="140" stopIfTrue="1">
      <formula>AND(OR($A61="COMPOSICAO",$A61="INSUMO",$A61&lt;&gt;""),$A61&lt;&gt;"")</formula>
    </cfRule>
  </conditionalFormatting>
  <conditionalFormatting sqref="F61">
    <cfRule type="expression" dxfId="141" priority="137" stopIfTrue="1">
      <formula>AND($A61&lt;&gt;"COMPOSICAO",$A61&lt;&gt;"INSUMO",$A61&lt;&gt;"")</formula>
    </cfRule>
    <cfRule type="expression" dxfId="140" priority="138" stopIfTrue="1">
      <formula>AND(OR($A61="COMPOSICAO",$A61="INSUMO",$A61&lt;&gt;""),$A61&lt;&gt;"")</formula>
    </cfRule>
  </conditionalFormatting>
  <conditionalFormatting sqref="F61">
    <cfRule type="expression" dxfId="139" priority="135" stopIfTrue="1">
      <formula>AND($A61&lt;&gt;"COMPOSICAO",$A61&lt;&gt;"INSUMO",$A61&lt;&gt;"")</formula>
    </cfRule>
    <cfRule type="expression" dxfId="138" priority="136" stopIfTrue="1">
      <formula>AND(OR($A61="COMPOSICAO",$A61="INSUMO",$A61&lt;&gt;""),$A61&lt;&gt;"")</formula>
    </cfRule>
  </conditionalFormatting>
  <conditionalFormatting sqref="F61">
    <cfRule type="expression" dxfId="137" priority="133" stopIfTrue="1">
      <formula>AND($A61&lt;&gt;"COMPOSICAO",$A61&lt;&gt;"INSUMO",$A61&lt;&gt;"")</formula>
    </cfRule>
    <cfRule type="expression" dxfId="136" priority="134" stopIfTrue="1">
      <formula>AND(OR($A61="COMPOSICAO",$A61="INSUMO",$A61&lt;&gt;""),$A61&lt;&gt;"")</formula>
    </cfRule>
  </conditionalFormatting>
  <conditionalFormatting sqref="F61">
    <cfRule type="expression" dxfId="135" priority="131" stopIfTrue="1">
      <formula>AND($A61&lt;&gt;"COMPOSICAO",$A61&lt;&gt;"INSUMO",$A61&lt;&gt;"")</formula>
    </cfRule>
    <cfRule type="expression" dxfId="134" priority="132" stopIfTrue="1">
      <formula>AND(OR($A61="COMPOSICAO",$A61="INSUMO",$A61&lt;&gt;""),$A61&lt;&gt;"")</formula>
    </cfRule>
  </conditionalFormatting>
  <conditionalFormatting sqref="F61">
    <cfRule type="expression" dxfId="133" priority="129" stopIfTrue="1">
      <formula>AND($A61&lt;&gt;"COMPOSICAO",$A61&lt;&gt;"INSUMO",$A61&lt;&gt;"")</formula>
    </cfRule>
    <cfRule type="expression" dxfId="132" priority="130" stopIfTrue="1">
      <formula>AND(OR($A61="COMPOSICAO",$A61="INSUMO",$A61&lt;&gt;""),$A61&lt;&gt;"")</formula>
    </cfRule>
  </conditionalFormatting>
  <conditionalFormatting sqref="F61">
    <cfRule type="expression" dxfId="131" priority="127" stopIfTrue="1">
      <formula>AND($A61&lt;&gt;"COMPOSICAO",$A61&lt;&gt;"INSUMO",$A61&lt;&gt;"")</formula>
    </cfRule>
    <cfRule type="expression" dxfId="130" priority="128" stopIfTrue="1">
      <formula>AND(OR($A61="COMPOSICAO",$A61="INSUMO",$A61&lt;&gt;""),$A61&lt;&gt;"")</formula>
    </cfRule>
  </conditionalFormatting>
  <conditionalFormatting sqref="F61">
    <cfRule type="expression" dxfId="129" priority="125" stopIfTrue="1">
      <formula>AND($A61&lt;&gt;"COMPOSICAO",$A61&lt;&gt;"INSUMO",$A61&lt;&gt;"")</formula>
    </cfRule>
    <cfRule type="expression" dxfId="128" priority="126" stopIfTrue="1">
      <formula>AND(OR($A61="COMPOSICAO",$A61="INSUMO",$A61&lt;&gt;""),$A61&lt;&gt;"")</formula>
    </cfRule>
  </conditionalFormatting>
  <conditionalFormatting sqref="F61">
    <cfRule type="expression" dxfId="127" priority="123" stopIfTrue="1">
      <formula>AND($A61&lt;&gt;"COMPOSICAO",$A61&lt;&gt;"INSUMO",$A61&lt;&gt;"")</formula>
    </cfRule>
    <cfRule type="expression" dxfId="126" priority="124" stopIfTrue="1">
      <formula>AND(OR($A61="COMPOSICAO",$A61="INSUMO",$A61&lt;&gt;""),$A61&lt;&gt;"")</formula>
    </cfRule>
  </conditionalFormatting>
  <conditionalFormatting sqref="F61">
    <cfRule type="expression" dxfId="125" priority="121" stopIfTrue="1">
      <formula>AND($A61&lt;&gt;"COMPOSICAO",$A61&lt;&gt;"INSUMO",$A61&lt;&gt;"")</formula>
    </cfRule>
    <cfRule type="expression" dxfId="124" priority="122" stopIfTrue="1">
      <formula>AND(OR($A61="COMPOSICAO",$A61="INSUMO",$A61&lt;&gt;""),$A61&lt;&gt;"")</formula>
    </cfRule>
  </conditionalFormatting>
  <conditionalFormatting sqref="F61">
    <cfRule type="expression" dxfId="123" priority="119" stopIfTrue="1">
      <formula>AND($A61&lt;&gt;"COMPOSICAO",$A61&lt;&gt;"INSUMO",$A61&lt;&gt;"")</formula>
    </cfRule>
    <cfRule type="expression" dxfId="122" priority="120" stopIfTrue="1">
      <formula>AND(OR($A61="COMPOSICAO",$A61="INSUMO",$A61&lt;&gt;""),$A61&lt;&gt;"")</formula>
    </cfRule>
  </conditionalFormatting>
  <conditionalFormatting sqref="F61">
    <cfRule type="expression" dxfId="121" priority="117" stopIfTrue="1">
      <formula>AND($A61&lt;&gt;"COMPOSICAO",$A61&lt;&gt;"INSUMO",$A61&lt;&gt;"")</formula>
    </cfRule>
    <cfRule type="expression" dxfId="120" priority="118" stopIfTrue="1">
      <formula>AND(OR($A61="COMPOSICAO",$A61="INSUMO",$A61&lt;&gt;""),$A61&lt;&gt;"")</formula>
    </cfRule>
  </conditionalFormatting>
  <conditionalFormatting sqref="F61">
    <cfRule type="expression" dxfId="119" priority="115" stopIfTrue="1">
      <formula>AND($A61&lt;&gt;"COMPOSICAO",$A61&lt;&gt;"INSUMO",$A61&lt;&gt;"")</formula>
    </cfRule>
    <cfRule type="expression" dxfId="118" priority="116" stopIfTrue="1">
      <formula>AND(OR($A61="COMPOSICAO",$A61="INSUMO",$A61&lt;&gt;""),$A61&lt;&gt;"")</formula>
    </cfRule>
  </conditionalFormatting>
  <conditionalFormatting sqref="F61">
    <cfRule type="expression" dxfId="117" priority="113" stopIfTrue="1">
      <formula>AND($A61&lt;&gt;"COMPOSICAO",$A61&lt;&gt;"INSUMO",$A61&lt;&gt;"")</formula>
    </cfRule>
    <cfRule type="expression" dxfId="116" priority="114" stopIfTrue="1">
      <formula>AND(OR($A61="COMPOSICAO",$A61="INSUMO",$A61&lt;&gt;""),$A61&lt;&gt;"")</formula>
    </cfRule>
  </conditionalFormatting>
  <conditionalFormatting sqref="F61">
    <cfRule type="expression" dxfId="115" priority="111" stopIfTrue="1">
      <formula>AND($A61&lt;&gt;"COMPOSICAO",$A61&lt;&gt;"INSUMO",$A61&lt;&gt;"")</formula>
    </cfRule>
    <cfRule type="expression" dxfId="114" priority="112" stopIfTrue="1">
      <formula>AND(OR($A61="COMPOSICAO",$A61="INSUMO",$A61&lt;&gt;""),$A61&lt;&gt;"")</formula>
    </cfRule>
  </conditionalFormatting>
  <conditionalFormatting sqref="F61">
    <cfRule type="expression" dxfId="113" priority="109" stopIfTrue="1">
      <formula>AND($A61&lt;&gt;"COMPOSICAO",$A61&lt;&gt;"INSUMO",$A61&lt;&gt;"")</formula>
    </cfRule>
    <cfRule type="expression" dxfId="112" priority="110" stopIfTrue="1">
      <formula>AND(OR($A61="COMPOSICAO",$A61="INSUMO",$A61&lt;&gt;""),$A61&lt;&gt;"")</formula>
    </cfRule>
  </conditionalFormatting>
  <conditionalFormatting sqref="F61">
    <cfRule type="expression" dxfId="111" priority="107" stopIfTrue="1">
      <formula>AND($A61&lt;&gt;"COMPOSICAO",$A61&lt;&gt;"INSUMO",$A61&lt;&gt;"")</formula>
    </cfRule>
    <cfRule type="expression" dxfId="110" priority="108" stopIfTrue="1">
      <formula>AND(OR($A61="COMPOSICAO",$A61="INSUMO",$A61&lt;&gt;""),$A61&lt;&gt;"")</formula>
    </cfRule>
  </conditionalFormatting>
  <conditionalFormatting sqref="F61">
    <cfRule type="expression" dxfId="109" priority="105" stopIfTrue="1">
      <formula>AND($A61&lt;&gt;"COMPOSICAO",$A61&lt;&gt;"INSUMO",$A61&lt;&gt;"")</formula>
    </cfRule>
    <cfRule type="expression" dxfId="108" priority="106" stopIfTrue="1">
      <formula>AND(OR($A61="COMPOSICAO",$A61="INSUMO",$A61&lt;&gt;""),$A61&lt;&gt;"")</formula>
    </cfRule>
  </conditionalFormatting>
  <conditionalFormatting sqref="F61">
    <cfRule type="expression" dxfId="107" priority="103" stopIfTrue="1">
      <formula>AND($A61&lt;&gt;"COMPOSICAO",$A61&lt;&gt;"INSUMO",$A61&lt;&gt;"")</formula>
    </cfRule>
    <cfRule type="expression" dxfId="106" priority="104" stopIfTrue="1">
      <formula>AND(OR($A61="COMPOSICAO",$A61="INSUMO",$A61&lt;&gt;""),$A61&lt;&gt;"")</formula>
    </cfRule>
  </conditionalFormatting>
  <conditionalFormatting sqref="F61">
    <cfRule type="expression" dxfId="105" priority="101" stopIfTrue="1">
      <formula>AND($A61&lt;&gt;"COMPOSICAO",$A61&lt;&gt;"INSUMO",$A61&lt;&gt;"")</formula>
    </cfRule>
    <cfRule type="expression" dxfId="104" priority="102" stopIfTrue="1">
      <formula>AND(OR($A61="COMPOSICAO",$A61="INSUMO",$A61&lt;&gt;""),$A61&lt;&gt;"")</formula>
    </cfRule>
  </conditionalFormatting>
  <conditionalFormatting sqref="F61">
    <cfRule type="expression" dxfId="103" priority="99" stopIfTrue="1">
      <formula>AND($A61&lt;&gt;"COMPOSICAO",$A61&lt;&gt;"INSUMO",$A61&lt;&gt;"")</formula>
    </cfRule>
    <cfRule type="expression" dxfId="102" priority="100" stopIfTrue="1">
      <formula>AND(OR($A61="COMPOSICAO",$A61="INSUMO",$A61&lt;&gt;""),$A61&lt;&gt;"")</formula>
    </cfRule>
  </conditionalFormatting>
  <conditionalFormatting sqref="F61">
    <cfRule type="expression" dxfId="101" priority="97" stopIfTrue="1">
      <formula>AND($A61&lt;&gt;"COMPOSICAO",$A61&lt;&gt;"INSUMO",$A61&lt;&gt;"")</formula>
    </cfRule>
    <cfRule type="expression" dxfId="100" priority="98" stopIfTrue="1">
      <formula>AND(OR($A61="COMPOSICAO",$A61="INSUMO",$A61&lt;&gt;""),$A61&lt;&gt;"")</formula>
    </cfRule>
  </conditionalFormatting>
  <conditionalFormatting sqref="F61">
    <cfRule type="expression" dxfId="99" priority="95" stopIfTrue="1">
      <formula>AND($A61&lt;&gt;"COMPOSICAO",$A61&lt;&gt;"INSUMO",$A61&lt;&gt;"")</formula>
    </cfRule>
    <cfRule type="expression" dxfId="98" priority="96" stopIfTrue="1">
      <formula>AND(OR($A61="COMPOSICAO",$A61="INSUMO",$A61&lt;&gt;""),$A61&lt;&gt;"")</formula>
    </cfRule>
  </conditionalFormatting>
  <conditionalFormatting sqref="F61">
    <cfRule type="expression" dxfId="97" priority="93" stopIfTrue="1">
      <formula>AND($A61&lt;&gt;"COMPOSICAO",$A61&lt;&gt;"INSUMO",$A61&lt;&gt;"")</formula>
    </cfRule>
    <cfRule type="expression" dxfId="96" priority="94" stopIfTrue="1">
      <formula>AND(OR($A61="COMPOSICAO",$A61="INSUMO",$A61&lt;&gt;""),$A61&lt;&gt;"")</formula>
    </cfRule>
  </conditionalFormatting>
  <conditionalFormatting sqref="F61">
    <cfRule type="expression" dxfId="95" priority="91" stopIfTrue="1">
      <formula>AND($A61&lt;&gt;"COMPOSICAO",$A61&lt;&gt;"INSUMO",$A61&lt;&gt;"")</formula>
    </cfRule>
    <cfRule type="expression" dxfId="94" priority="92" stopIfTrue="1">
      <formula>AND(OR($A61="COMPOSICAO",$A61="INSUMO",$A61&lt;&gt;""),$A61&lt;&gt;"")</formula>
    </cfRule>
  </conditionalFormatting>
  <conditionalFormatting sqref="F61">
    <cfRule type="expression" dxfId="93" priority="89" stopIfTrue="1">
      <formula>AND($A61&lt;&gt;"COMPOSICAO",$A61&lt;&gt;"INSUMO",$A61&lt;&gt;"")</formula>
    </cfRule>
    <cfRule type="expression" dxfId="92" priority="90" stopIfTrue="1">
      <formula>AND(OR($A61="COMPOSICAO",$A61="INSUMO",$A61&lt;&gt;""),$A61&lt;&gt;"")</formula>
    </cfRule>
  </conditionalFormatting>
  <conditionalFormatting sqref="F79">
    <cfRule type="expression" dxfId="91" priority="87" stopIfTrue="1">
      <formula>AND($A79&lt;&gt;"COMPOSICAO",$A79&lt;&gt;"INSUMO",$A79&lt;&gt;"")</formula>
    </cfRule>
    <cfRule type="expression" dxfId="90" priority="88" stopIfTrue="1">
      <formula>AND(OR($A79="COMPOSICAO",$A79="INSUMO",$A79&lt;&gt;""),$A79&lt;&gt;"")</formula>
    </cfRule>
  </conditionalFormatting>
  <conditionalFormatting sqref="F79">
    <cfRule type="expression" dxfId="89" priority="85" stopIfTrue="1">
      <formula>AND($A79&lt;&gt;"COMPOSICAO",$A79&lt;&gt;"INSUMO",$A79&lt;&gt;"")</formula>
    </cfRule>
    <cfRule type="expression" dxfId="88" priority="86" stopIfTrue="1">
      <formula>AND(OR($A79="COMPOSICAO",$A79="INSUMO",$A79&lt;&gt;""),$A79&lt;&gt;"")</formula>
    </cfRule>
  </conditionalFormatting>
  <conditionalFormatting sqref="F79">
    <cfRule type="expression" dxfId="87" priority="83" stopIfTrue="1">
      <formula>AND($A79&lt;&gt;"COMPOSICAO",$A79&lt;&gt;"INSUMO",$A79&lt;&gt;"")</formula>
    </cfRule>
    <cfRule type="expression" dxfId="86" priority="84" stopIfTrue="1">
      <formula>AND(OR($A79="COMPOSICAO",$A79="INSUMO",$A79&lt;&gt;""),$A79&lt;&gt;"")</formula>
    </cfRule>
  </conditionalFormatting>
  <conditionalFormatting sqref="F79">
    <cfRule type="expression" dxfId="85" priority="81" stopIfTrue="1">
      <formula>AND($A79&lt;&gt;"COMPOSICAO",$A79&lt;&gt;"INSUMO",$A79&lt;&gt;"")</formula>
    </cfRule>
    <cfRule type="expression" dxfId="84" priority="82" stopIfTrue="1">
      <formula>AND(OR($A79="COMPOSICAO",$A79="INSUMO",$A79&lt;&gt;""),$A79&lt;&gt;"")</formula>
    </cfRule>
  </conditionalFormatting>
  <conditionalFormatting sqref="F79">
    <cfRule type="expression" dxfId="83" priority="79" stopIfTrue="1">
      <formula>AND($A79&lt;&gt;"COMPOSICAO",$A79&lt;&gt;"INSUMO",$A79&lt;&gt;"")</formula>
    </cfRule>
    <cfRule type="expression" dxfId="82" priority="80" stopIfTrue="1">
      <formula>AND(OR($A79="COMPOSICAO",$A79="INSUMO",$A79&lt;&gt;""),$A79&lt;&gt;"")</formula>
    </cfRule>
  </conditionalFormatting>
  <conditionalFormatting sqref="F79">
    <cfRule type="expression" dxfId="81" priority="77" stopIfTrue="1">
      <formula>AND($A79&lt;&gt;"COMPOSICAO",$A79&lt;&gt;"INSUMO",$A79&lt;&gt;"")</formula>
    </cfRule>
    <cfRule type="expression" dxfId="80" priority="78" stopIfTrue="1">
      <formula>AND(OR($A79="COMPOSICAO",$A79="INSUMO",$A79&lt;&gt;""),$A79&lt;&gt;"")</formula>
    </cfRule>
  </conditionalFormatting>
  <conditionalFormatting sqref="F79">
    <cfRule type="expression" dxfId="79" priority="75" stopIfTrue="1">
      <formula>AND($A79&lt;&gt;"COMPOSICAO",$A79&lt;&gt;"INSUMO",$A79&lt;&gt;"")</formula>
    </cfRule>
    <cfRule type="expression" dxfId="78" priority="76" stopIfTrue="1">
      <formula>AND(OR($A79="COMPOSICAO",$A79="INSUMO",$A79&lt;&gt;""),$A79&lt;&gt;"")</formula>
    </cfRule>
  </conditionalFormatting>
  <conditionalFormatting sqref="F79">
    <cfRule type="expression" dxfId="77" priority="73" stopIfTrue="1">
      <formula>AND($A79&lt;&gt;"COMPOSICAO",$A79&lt;&gt;"INSUMO",$A79&lt;&gt;"")</formula>
    </cfRule>
    <cfRule type="expression" dxfId="76" priority="74" stopIfTrue="1">
      <formula>AND(OR($A79="COMPOSICAO",$A79="INSUMO",$A79&lt;&gt;""),$A79&lt;&gt;"")</formula>
    </cfRule>
  </conditionalFormatting>
  <conditionalFormatting sqref="F79">
    <cfRule type="expression" dxfId="75" priority="71" stopIfTrue="1">
      <formula>AND($A79&lt;&gt;"COMPOSICAO",$A79&lt;&gt;"INSUMO",$A79&lt;&gt;"")</formula>
    </cfRule>
    <cfRule type="expression" dxfId="74" priority="72" stopIfTrue="1">
      <formula>AND(OR($A79="COMPOSICAO",$A79="INSUMO",$A79&lt;&gt;""),$A79&lt;&gt;"")</formula>
    </cfRule>
  </conditionalFormatting>
  <conditionalFormatting sqref="F79">
    <cfRule type="expression" dxfId="73" priority="69" stopIfTrue="1">
      <formula>AND($A79&lt;&gt;"COMPOSICAO",$A79&lt;&gt;"INSUMO",$A79&lt;&gt;"")</formula>
    </cfRule>
    <cfRule type="expression" dxfId="72" priority="70" stopIfTrue="1">
      <formula>AND(OR($A79="COMPOSICAO",$A79="INSUMO",$A79&lt;&gt;""),$A79&lt;&gt;"")</formula>
    </cfRule>
  </conditionalFormatting>
  <conditionalFormatting sqref="F79">
    <cfRule type="expression" dxfId="71" priority="67" stopIfTrue="1">
      <formula>AND($A79&lt;&gt;"COMPOSICAO",$A79&lt;&gt;"INSUMO",$A79&lt;&gt;"")</formula>
    </cfRule>
    <cfRule type="expression" dxfId="70" priority="68" stopIfTrue="1">
      <formula>AND(OR($A79="COMPOSICAO",$A79="INSUMO",$A79&lt;&gt;""),$A79&lt;&gt;"")</formula>
    </cfRule>
  </conditionalFormatting>
  <conditionalFormatting sqref="F79">
    <cfRule type="expression" dxfId="69" priority="65" stopIfTrue="1">
      <formula>AND($A79&lt;&gt;"COMPOSICAO",$A79&lt;&gt;"INSUMO",$A79&lt;&gt;"")</formula>
    </cfRule>
    <cfRule type="expression" dxfId="68" priority="66" stopIfTrue="1">
      <formula>AND(OR($A79="COMPOSICAO",$A79="INSUMO",$A79&lt;&gt;""),$A79&lt;&gt;"")</formula>
    </cfRule>
  </conditionalFormatting>
  <conditionalFormatting sqref="F79">
    <cfRule type="expression" dxfId="67" priority="63" stopIfTrue="1">
      <formula>AND($A79&lt;&gt;"COMPOSICAO",$A79&lt;&gt;"INSUMO",$A79&lt;&gt;"")</formula>
    </cfRule>
    <cfRule type="expression" dxfId="66" priority="64" stopIfTrue="1">
      <formula>AND(OR($A79="COMPOSICAO",$A79="INSUMO",$A79&lt;&gt;""),$A79&lt;&gt;"")</formula>
    </cfRule>
  </conditionalFormatting>
  <conditionalFormatting sqref="F79">
    <cfRule type="expression" dxfId="65" priority="61" stopIfTrue="1">
      <formula>AND($A79&lt;&gt;"COMPOSICAO",$A79&lt;&gt;"INSUMO",$A79&lt;&gt;"")</formula>
    </cfRule>
    <cfRule type="expression" dxfId="64" priority="62" stopIfTrue="1">
      <formula>AND(OR($A79="COMPOSICAO",$A79="INSUMO",$A79&lt;&gt;""),$A79&lt;&gt;"")</formula>
    </cfRule>
  </conditionalFormatting>
  <conditionalFormatting sqref="F79">
    <cfRule type="expression" dxfId="63" priority="59" stopIfTrue="1">
      <formula>AND($A79&lt;&gt;"COMPOSICAO",$A79&lt;&gt;"INSUMO",$A79&lt;&gt;"")</formula>
    </cfRule>
    <cfRule type="expression" dxfId="62" priority="60" stopIfTrue="1">
      <formula>AND(OR($A79="COMPOSICAO",$A79="INSUMO",$A79&lt;&gt;""),$A79&lt;&gt;"")</formula>
    </cfRule>
  </conditionalFormatting>
  <conditionalFormatting sqref="F79">
    <cfRule type="expression" dxfId="61" priority="57" stopIfTrue="1">
      <formula>AND($A79&lt;&gt;"COMPOSICAO",$A79&lt;&gt;"INSUMO",$A79&lt;&gt;"")</formula>
    </cfRule>
    <cfRule type="expression" dxfId="60" priority="58" stopIfTrue="1">
      <formula>AND(OR($A79="COMPOSICAO",$A79="INSUMO",$A79&lt;&gt;""),$A79&lt;&gt;"")</formula>
    </cfRule>
  </conditionalFormatting>
  <conditionalFormatting sqref="F79">
    <cfRule type="expression" dxfId="59" priority="55" stopIfTrue="1">
      <formula>AND($A79&lt;&gt;"COMPOSICAO",$A79&lt;&gt;"INSUMO",$A79&lt;&gt;"")</formula>
    </cfRule>
    <cfRule type="expression" dxfId="58" priority="56" stopIfTrue="1">
      <formula>AND(OR($A79="COMPOSICAO",$A79="INSUMO",$A79&lt;&gt;""),$A79&lt;&gt;"")</formula>
    </cfRule>
  </conditionalFormatting>
  <conditionalFormatting sqref="F79">
    <cfRule type="expression" dxfId="57" priority="53" stopIfTrue="1">
      <formula>AND($A79&lt;&gt;"COMPOSICAO",$A79&lt;&gt;"INSUMO",$A79&lt;&gt;"")</formula>
    </cfRule>
    <cfRule type="expression" dxfId="56" priority="54" stopIfTrue="1">
      <formula>AND(OR($A79="COMPOSICAO",$A79="INSUMO",$A79&lt;&gt;""),$A79&lt;&gt;"")</formula>
    </cfRule>
  </conditionalFormatting>
  <conditionalFormatting sqref="F79">
    <cfRule type="expression" dxfId="55" priority="51" stopIfTrue="1">
      <formula>AND($A79&lt;&gt;"COMPOSICAO",$A79&lt;&gt;"INSUMO",$A79&lt;&gt;"")</formula>
    </cfRule>
    <cfRule type="expression" dxfId="54" priority="52" stopIfTrue="1">
      <formula>AND(OR($A79="COMPOSICAO",$A79="INSUMO",$A79&lt;&gt;""),$A79&lt;&gt;"")</formula>
    </cfRule>
  </conditionalFormatting>
  <conditionalFormatting sqref="F79">
    <cfRule type="expression" dxfId="53" priority="49" stopIfTrue="1">
      <formula>AND($A79&lt;&gt;"COMPOSICAO",$A79&lt;&gt;"INSUMO",$A79&lt;&gt;"")</formula>
    </cfRule>
    <cfRule type="expression" dxfId="52" priority="50" stopIfTrue="1">
      <formula>AND(OR($A79="COMPOSICAO",$A79="INSUMO",$A79&lt;&gt;""),$A79&lt;&gt;"")</formula>
    </cfRule>
  </conditionalFormatting>
  <conditionalFormatting sqref="F79">
    <cfRule type="expression" dxfId="51" priority="47" stopIfTrue="1">
      <formula>AND($A79&lt;&gt;"COMPOSICAO",$A79&lt;&gt;"INSUMO",$A79&lt;&gt;"")</formula>
    </cfRule>
    <cfRule type="expression" dxfId="50" priority="48" stopIfTrue="1">
      <formula>AND(OR($A79="COMPOSICAO",$A79="INSUMO",$A79&lt;&gt;""),$A79&lt;&gt;"")</formula>
    </cfRule>
  </conditionalFormatting>
  <conditionalFormatting sqref="F79">
    <cfRule type="expression" dxfId="49" priority="45" stopIfTrue="1">
      <formula>AND($A79&lt;&gt;"COMPOSICAO",$A79&lt;&gt;"INSUMO",$A79&lt;&gt;"")</formula>
    </cfRule>
    <cfRule type="expression" dxfId="48" priority="46" stopIfTrue="1">
      <formula>AND(OR($A79="COMPOSICAO",$A79="INSUMO",$A79&lt;&gt;""),$A79&lt;&gt;"")</formula>
    </cfRule>
  </conditionalFormatting>
  <conditionalFormatting sqref="F79">
    <cfRule type="expression" dxfId="47" priority="43" stopIfTrue="1">
      <formula>AND($A79&lt;&gt;"COMPOSICAO",$A79&lt;&gt;"INSUMO",$A79&lt;&gt;"")</formula>
    </cfRule>
    <cfRule type="expression" dxfId="46" priority="44" stopIfTrue="1">
      <formula>AND(OR($A79="COMPOSICAO",$A79="INSUMO",$A79&lt;&gt;""),$A79&lt;&gt;"")</formula>
    </cfRule>
  </conditionalFormatting>
  <conditionalFormatting sqref="F79">
    <cfRule type="expression" dxfId="45" priority="41" stopIfTrue="1">
      <formula>AND($A79&lt;&gt;"COMPOSICAO",$A79&lt;&gt;"INSUMO",$A79&lt;&gt;"")</formula>
    </cfRule>
    <cfRule type="expression" dxfId="44" priority="42" stopIfTrue="1">
      <formula>AND(OR($A79="COMPOSICAO",$A79="INSUMO",$A79&lt;&gt;""),$A79&lt;&gt;"")</formula>
    </cfRule>
  </conditionalFormatting>
  <conditionalFormatting sqref="F79">
    <cfRule type="expression" dxfId="43" priority="39" stopIfTrue="1">
      <formula>AND($A79&lt;&gt;"COMPOSICAO",$A79&lt;&gt;"INSUMO",$A79&lt;&gt;"")</formula>
    </cfRule>
    <cfRule type="expression" dxfId="42" priority="40" stopIfTrue="1">
      <formula>AND(OR($A79="COMPOSICAO",$A79="INSUMO",$A79&lt;&gt;""),$A79&lt;&gt;"")</formula>
    </cfRule>
  </conditionalFormatting>
  <conditionalFormatting sqref="F79">
    <cfRule type="expression" dxfId="41" priority="37" stopIfTrue="1">
      <formula>AND($A79&lt;&gt;"COMPOSICAO",$A79&lt;&gt;"INSUMO",$A79&lt;&gt;"")</formula>
    </cfRule>
    <cfRule type="expression" dxfId="40" priority="38" stopIfTrue="1">
      <formula>AND(OR($A79="COMPOSICAO",$A79="INSUMO",$A79&lt;&gt;""),$A79&lt;&gt;"")</formula>
    </cfRule>
  </conditionalFormatting>
  <conditionalFormatting sqref="F79">
    <cfRule type="expression" dxfId="39" priority="35" stopIfTrue="1">
      <formula>AND($A79&lt;&gt;"COMPOSICAO",$A79&lt;&gt;"INSUMO",$A79&lt;&gt;"")</formula>
    </cfRule>
    <cfRule type="expression" dxfId="38" priority="36" stopIfTrue="1">
      <formula>AND(OR($A79="COMPOSICAO",$A79="INSUMO",$A79&lt;&gt;""),$A79&lt;&gt;"")</formula>
    </cfRule>
  </conditionalFormatting>
  <conditionalFormatting sqref="F79">
    <cfRule type="expression" dxfId="37" priority="33" stopIfTrue="1">
      <formula>AND($A79&lt;&gt;"COMPOSICAO",$A79&lt;&gt;"INSUMO",$A79&lt;&gt;"")</formula>
    </cfRule>
    <cfRule type="expression" dxfId="36" priority="34" stopIfTrue="1">
      <formula>AND(OR($A79="COMPOSICAO",$A79="INSUMO",$A79&lt;&gt;""),$A79&lt;&gt;"")</formula>
    </cfRule>
  </conditionalFormatting>
  <conditionalFormatting sqref="F79">
    <cfRule type="expression" dxfId="35" priority="31" stopIfTrue="1">
      <formula>AND($A79&lt;&gt;"COMPOSICAO",$A79&lt;&gt;"INSUMO",$A79&lt;&gt;"")</formula>
    </cfRule>
    <cfRule type="expression" dxfId="34" priority="32" stopIfTrue="1">
      <formula>AND(OR($A79="COMPOSICAO",$A79="INSUMO",$A79&lt;&gt;""),$A79&lt;&gt;"")</formula>
    </cfRule>
  </conditionalFormatting>
  <conditionalFormatting sqref="F79">
    <cfRule type="expression" dxfId="33" priority="29" stopIfTrue="1">
      <formula>AND($A79&lt;&gt;"COMPOSICAO",$A79&lt;&gt;"INSUMO",$A79&lt;&gt;"")</formula>
    </cfRule>
    <cfRule type="expression" dxfId="32" priority="30" stopIfTrue="1">
      <formula>AND(OR($A79="COMPOSICAO",$A79="INSUMO",$A79&lt;&gt;""),$A79&lt;&gt;"")</formula>
    </cfRule>
  </conditionalFormatting>
  <conditionalFormatting sqref="F79">
    <cfRule type="expression" dxfId="31" priority="27" stopIfTrue="1">
      <formula>AND($A79&lt;&gt;"COMPOSICAO",$A79&lt;&gt;"INSUMO",$A79&lt;&gt;"")</formula>
    </cfRule>
    <cfRule type="expression" dxfId="30" priority="28" stopIfTrue="1">
      <formula>AND(OR($A79="COMPOSICAO",$A79="INSUMO",$A79&lt;&gt;""),$A79&lt;&gt;"")</formula>
    </cfRule>
  </conditionalFormatting>
  <conditionalFormatting sqref="F79">
    <cfRule type="expression" dxfId="29" priority="25" stopIfTrue="1">
      <formula>AND($A79&lt;&gt;"COMPOSICAO",$A79&lt;&gt;"INSUMO",$A79&lt;&gt;"")</formula>
    </cfRule>
    <cfRule type="expression" dxfId="28" priority="26" stopIfTrue="1">
      <formula>AND(OR($A79="COMPOSICAO",$A79="INSUMO",$A79&lt;&gt;""),$A79&lt;&gt;"")</formula>
    </cfRule>
  </conditionalFormatting>
  <conditionalFormatting sqref="F79">
    <cfRule type="expression" dxfId="27" priority="23" stopIfTrue="1">
      <formula>AND($A79&lt;&gt;"COMPOSICAO",$A79&lt;&gt;"INSUMO",$A79&lt;&gt;"")</formula>
    </cfRule>
    <cfRule type="expression" dxfId="26" priority="24" stopIfTrue="1">
      <formula>AND(OR($A79="COMPOSICAO",$A79="INSUMO",$A79&lt;&gt;""),$A79&lt;&gt;"")</formula>
    </cfRule>
  </conditionalFormatting>
  <conditionalFormatting sqref="F79">
    <cfRule type="expression" dxfId="25" priority="21" stopIfTrue="1">
      <formula>AND($A79&lt;&gt;"COMPOSICAO",$A79&lt;&gt;"INSUMO",$A79&lt;&gt;"")</formula>
    </cfRule>
    <cfRule type="expression" dxfId="24" priority="22" stopIfTrue="1">
      <formula>AND(OR($A79="COMPOSICAO",$A79="INSUMO",$A79&lt;&gt;""),$A79&lt;&gt;"")</formula>
    </cfRule>
  </conditionalFormatting>
  <conditionalFormatting sqref="F79">
    <cfRule type="expression" dxfId="23" priority="19" stopIfTrue="1">
      <formula>AND($A79&lt;&gt;"COMPOSICAO",$A79&lt;&gt;"INSUMO",$A79&lt;&gt;"")</formula>
    </cfRule>
    <cfRule type="expression" dxfId="22" priority="20" stopIfTrue="1">
      <formula>AND(OR($A79="COMPOSICAO",$A79="INSUMO",$A79&lt;&gt;""),$A79&lt;&gt;"")</formula>
    </cfRule>
  </conditionalFormatting>
  <conditionalFormatting sqref="F79">
    <cfRule type="expression" dxfId="21" priority="17" stopIfTrue="1">
      <formula>AND($A79&lt;&gt;"COMPOSICAO",$A79&lt;&gt;"INSUMO",$A79&lt;&gt;"")</formula>
    </cfRule>
    <cfRule type="expression" dxfId="20" priority="18" stopIfTrue="1">
      <formula>AND(OR($A79="COMPOSICAO",$A79="INSUMO",$A79&lt;&gt;""),$A79&lt;&gt;"")</formula>
    </cfRule>
  </conditionalFormatting>
  <conditionalFormatting sqref="F79">
    <cfRule type="expression" dxfId="19" priority="15" stopIfTrue="1">
      <formula>AND($A79&lt;&gt;"COMPOSICAO",$A79&lt;&gt;"INSUMO",$A79&lt;&gt;"")</formula>
    </cfRule>
    <cfRule type="expression" dxfId="18" priority="16" stopIfTrue="1">
      <formula>AND(OR($A79="COMPOSICAO",$A79="INSUMO",$A79&lt;&gt;""),$A79&lt;&gt;"")</formula>
    </cfRule>
  </conditionalFormatting>
  <conditionalFormatting sqref="F79">
    <cfRule type="expression" dxfId="17" priority="13" stopIfTrue="1">
      <formula>AND($A79&lt;&gt;"COMPOSICAO",$A79&lt;&gt;"INSUMO",$A79&lt;&gt;"")</formula>
    </cfRule>
    <cfRule type="expression" dxfId="16" priority="14" stopIfTrue="1">
      <formula>AND(OR($A79="COMPOSICAO",$A79="INSUMO",$A79&lt;&gt;""),$A79&lt;&gt;"")</formula>
    </cfRule>
  </conditionalFormatting>
  <conditionalFormatting sqref="F79">
    <cfRule type="expression" dxfId="15" priority="11" stopIfTrue="1">
      <formula>AND($A79&lt;&gt;"COMPOSICAO",$A79&lt;&gt;"INSUMO",$A79&lt;&gt;"")</formula>
    </cfRule>
    <cfRule type="expression" dxfId="14" priority="12" stopIfTrue="1">
      <formula>AND(OR($A79="COMPOSICAO",$A79="INSUMO",$A79&lt;&gt;""),$A79&lt;&gt;"")</formula>
    </cfRule>
  </conditionalFormatting>
  <conditionalFormatting sqref="F79">
    <cfRule type="expression" dxfId="13" priority="9" stopIfTrue="1">
      <formula>AND($A79&lt;&gt;"COMPOSICAO",$A79&lt;&gt;"INSUMO",$A79&lt;&gt;"")</formula>
    </cfRule>
    <cfRule type="expression" dxfId="12" priority="10" stopIfTrue="1">
      <formula>AND(OR($A79="COMPOSICAO",$A79="INSUMO",$A79&lt;&gt;""),$A79&lt;&gt;"")</formula>
    </cfRule>
  </conditionalFormatting>
  <conditionalFormatting sqref="F79">
    <cfRule type="expression" dxfId="11" priority="7" stopIfTrue="1">
      <formula>AND($A79&lt;&gt;"COMPOSICAO",$A79&lt;&gt;"INSUMO",$A79&lt;&gt;"")</formula>
    </cfRule>
    <cfRule type="expression" dxfId="10" priority="8" stopIfTrue="1">
      <formula>AND(OR($A79="COMPOSICAO",$A79="INSUMO",$A79&lt;&gt;""),$A79&lt;&gt;"")</formula>
    </cfRule>
  </conditionalFormatting>
  <conditionalFormatting sqref="F79">
    <cfRule type="expression" dxfId="9" priority="5" stopIfTrue="1">
      <formula>AND($A79&lt;&gt;"COMPOSICAO",$A79&lt;&gt;"INSUMO",$A79&lt;&gt;"")</formula>
    </cfRule>
    <cfRule type="expression" dxfId="8" priority="6" stopIfTrue="1">
      <formula>AND(OR($A79="COMPOSICAO",$A79="INSUMO",$A79&lt;&gt;""),$A79&lt;&gt;"")</formula>
    </cfRule>
  </conditionalFormatting>
  <conditionalFormatting sqref="F79">
    <cfRule type="expression" dxfId="7" priority="3" stopIfTrue="1">
      <formula>AND($A79&lt;&gt;"COMPOSICAO",$A79&lt;&gt;"INSUMO",$A79&lt;&gt;"")</formula>
    </cfRule>
    <cfRule type="expression" dxfId="6" priority="4" stopIfTrue="1">
      <formula>AND(OR($A79="COMPOSICAO",$A79="INSUMO",$A79&lt;&gt;""),$A79&lt;&gt;"")</formula>
    </cfRule>
  </conditionalFormatting>
  <conditionalFormatting sqref="F79">
    <cfRule type="expression" dxfId="5" priority="1" stopIfTrue="1">
      <formula>AND($A79&lt;&gt;"COMPOSICAO",$A79&lt;&gt;"INSUMO",$A79&lt;&gt;"")</formula>
    </cfRule>
    <cfRule type="expression" dxfId="4" priority="2" stopIfTrue="1">
      <formula>AND(OR($A79="COMPOSICAO",$A79="INSUMO",$A79&lt;&gt;""),$A79&lt;&gt;"")</formula>
    </cfRule>
  </conditionalFormatting>
  <pageMargins left="0.51181102362204722" right="0.51181102362204722" top="0.78740157480314965" bottom="0.78740157480314965" header="0.31496062992125984" footer="0.31496062992125984"/>
  <pageSetup scale="61" orientation="portrait" r:id="rId1"/>
  <rowBreaks count="1" manualBreakCount="1">
    <brk id="302" max="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60"/>
  <sheetViews>
    <sheetView view="pageBreakPreview" topLeftCell="A13" zoomScaleNormal="100" zoomScaleSheetLayoutView="100" workbookViewId="0">
      <selection activeCell="H21" sqref="H21"/>
    </sheetView>
  </sheetViews>
  <sheetFormatPr defaultRowHeight="12.75"/>
  <cols>
    <col min="1" max="1" width="10.5703125" bestFit="1" customWidth="1"/>
    <col min="2" max="2" width="61.140625" customWidth="1"/>
    <col min="3" max="3" width="6.7109375" bestFit="1" customWidth="1"/>
    <col min="4" max="4" width="19.7109375" bestFit="1" customWidth="1"/>
  </cols>
  <sheetData>
    <row r="1" spans="1:4">
      <c r="B1" s="234" t="s">
        <v>24</v>
      </c>
      <c r="C1" s="234"/>
      <c r="D1" s="234"/>
    </row>
    <row r="2" spans="1:4">
      <c r="B2" s="234" t="s">
        <v>464</v>
      </c>
      <c r="C2" s="234"/>
      <c r="D2" s="234"/>
    </row>
    <row r="3" spans="1:4">
      <c r="B3" s="234" t="s">
        <v>465</v>
      </c>
      <c r="C3" s="234"/>
      <c r="D3" s="234"/>
    </row>
    <row r="5" spans="1:4" ht="48.75" customHeight="1">
      <c r="A5" s="236" t="str">
        <f>Planilha!A5</f>
        <v>OBJETO: EXECUÇÃO DE SERVIÇOS DE ESCAVAÇÃO EM SOLO DE 1.ª CATEGORIA, OBJETIVANDO À LIMPEZA, MANUTENÇÃO E DESASSOREAMENTO DE AGUADAS EM COMUNIDADES RURAIS DIFUSAS DE DIVERSOS MUNICÍPIOS DO ESTADO DA BAHIA.</v>
      </c>
      <c r="B5" s="236"/>
      <c r="C5" s="236"/>
      <c r="D5" s="236"/>
    </row>
    <row r="6" spans="1:4" ht="6.75" customHeight="1">
      <c r="A6" s="140"/>
      <c r="B6" s="140"/>
      <c r="C6" s="140"/>
      <c r="D6" s="140"/>
    </row>
    <row r="7" spans="1:4" ht="19.5" customHeight="1">
      <c r="A7" s="235" t="s">
        <v>404</v>
      </c>
      <c r="B7" s="235"/>
      <c r="C7" s="235"/>
      <c r="D7" s="235"/>
    </row>
    <row r="8" spans="1:4" ht="14.25" customHeight="1">
      <c r="A8" s="236"/>
      <c r="B8" s="236"/>
      <c r="C8" s="236"/>
      <c r="D8" s="236"/>
    </row>
    <row r="9" spans="1:4" ht="20.100000000000001" customHeight="1">
      <c r="A9" s="73" t="s">
        <v>114</v>
      </c>
      <c r="B9" s="25" t="s">
        <v>115</v>
      </c>
      <c r="C9" s="24" t="s">
        <v>35</v>
      </c>
      <c r="D9" s="149">
        <v>7.05</v>
      </c>
    </row>
    <row r="10" spans="1:4" ht="24">
      <c r="A10" s="73">
        <v>370</v>
      </c>
      <c r="B10" s="25" t="s">
        <v>58</v>
      </c>
      <c r="C10" s="24" t="s">
        <v>37</v>
      </c>
      <c r="D10" s="149">
        <v>65</v>
      </c>
    </row>
    <row r="11" spans="1:4" ht="20.100000000000001" customHeight="1">
      <c r="A11" s="73" t="s">
        <v>98</v>
      </c>
      <c r="B11" s="25" t="s">
        <v>99</v>
      </c>
      <c r="C11" s="24" t="s">
        <v>50</v>
      </c>
      <c r="D11" s="149">
        <v>14.06</v>
      </c>
    </row>
    <row r="12" spans="1:4" ht="20.100000000000001" customHeight="1">
      <c r="A12" s="73">
        <v>1379</v>
      </c>
      <c r="B12" s="25" t="s">
        <v>57</v>
      </c>
      <c r="C12" s="24" t="s">
        <v>47</v>
      </c>
      <c r="D12" s="149">
        <v>0.54</v>
      </c>
    </row>
    <row r="13" spans="1:4" ht="20.100000000000001" customHeight="1">
      <c r="A13" s="73">
        <v>2350</v>
      </c>
      <c r="B13" s="25" t="s">
        <v>365</v>
      </c>
      <c r="C13" s="24" t="s">
        <v>50</v>
      </c>
      <c r="D13" s="149">
        <v>12.91</v>
      </c>
    </row>
    <row r="14" spans="1:4" ht="24">
      <c r="A14" s="73">
        <v>2705</v>
      </c>
      <c r="B14" s="25" t="s">
        <v>202</v>
      </c>
      <c r="C14" s="24" t="s">
        <v>203</v>
      </c>
      <c r="D14" s="149">
        <v>0.46</v>
      </c>
    </row>
    <row r="15" spans="1:4" ht="20.100000000000001" customHeight="1">
      <c r="A15" s="73" t="s">
        <v>369</v>
      </c>
      <c r="B15" s="25" t="s">
        <v>370</v>
      </c>
      <c r="C15" s="24" t="s">
        <v>50</v>
      </c>
      <c r="D15" s="149">
        <v>72.819999999999993</v>
      </c>
    </row>
    <row r="16" spans="1:4" ht="24">
      <c r="A16" s="73" t="s">
        <v>117</v>
      </c>
      <c r="B16" s="25" t="s">
        <v>118</v>
      </c>
      <c r="C16" s="24" t="s">
        <v>35</v>
      </c>
      <c r="D16" s="149">
        <v>100.35</v>
      </c>
    </row>
    <row r="17" spans="1:4" ht="20.100000000000001" customHeight="1">
      <c r="A17" s="73">
        <v>4083</v>
      </c>
      <c r="B17" s="25" t="s">
        <v>377</v>
      </c>
      <c r="C17" s="24" t="s">
        <v>50</v>
      </c>
      <c r="D17" s="149">
        <v>21.63</v>
      </c>
    </row>
    <row r="18" spans="1:4" ht="20.100000000000001" customHeight="1">
      <c r="A18" s="73" t="s">
        <v>272</v>
      </c>
      <c r="B18" s="25" t="s">
        <v>273</v>
      </c>
      <c r="C18" s="24" t="s">
        <v>50</v>
      </c>
      <c r="D18" s="149">
        <v>16.75</v>
      </c>
    </row>
    <row r="19" spans="1:4" ht="20.100000000000001" customHeight="1">
      <c r="A19" s="73">
        <v>4221</v>
      </c>
      <c r="B19" s="25" t="s">
        <v>215</v>
      </c>
      <c r="C19" s="24" t="s">
        <v>127</v>
      </c>
      <c r="D19" s="149">
        <v>3.33</v>
      </c>
    </row>
    <row r="20" spans="1:4" ht="20.100000000000001" customHeight="1">
      <c r="A20" s="73" t="s">
        <v>222</v>
      </c>
      <c r="B20" s="25" t="s">
        <v>223</v>
      </c>
      <c r="C20" s="24" t="s">
        <v>50</v>
      </c>
      <c r="D20" s="149">
        <v>17.489999999999998</v>
      </c>
    </row>
    <row r="21" spans="1:4" ht="20.100000000000001" customHeight="1">
      <c r="A21" s="73">
        <v>4248</v>
      </c>
      <c r="B21" s="25" t="s">
        <v>240</v>
      </c>
      <c r="C21" s="24" t="s">
        <v>50</v>
      </c>
      <c r="D21" s="149">
        <v>18.579999999999998</v>
      </c>
    </row>
    <row r="22" spans="1:4" ht="36">
      <c r="A22" s="73">
        <v>4263</v>
      </c>
      <c r="B22" s="25" t="s">
        <v>238</v>
      </c>
      <c r="C22" s="24" t="s">
        <v>35</v>
      </c>
      <c r="D22" s="149">
        <v>464533.31</v>
      </c>
    </row>
    <row r="23" spans="1:4" ht="24">
      <c r="A23" s="73">
        <v>4417</v>
      </c>
      <c r="B23" s="25" t="s">
        <v>42</v>
      </c>
      <c r="C23" s="24" t="s">
        <v>34</v>
      </c>
      <c r="D23" s="149">
        <v>5.44</v>
      </c>
    </row>
    <row r="24" spans="1:4" ht="24">
      <c r="A24" s="73">
        <v>4491</v>
      </c>
      <c r="B24" s="25" t="s">
        <v>33</v>
      </c>
      <c r="C24" s="24" t="s">
        <v>34</v>
      </c>
      <c r="D24" s="149">
        <v>6.09</v>
      </c>
    </row>
    <row r="25" spans="1:4" ht="24">
      <c r="A25" s="73">
        <v>4721</v>
      </c>
      <c r="B25" s="25" t="s">
        <v>173</v>
      </c>
      <c r="C25" s="24" t="s">
        <v>37</v>
      </c>
      <c r="D25" s="149">
        <v>55.38</v>
      </c>
    </row>
    <row r="26" spans="1:4" ht="24">
      <c r="A26" s="73">
        <v>4813</v>
      </c>
      <c r="B26" s="25" t="s">
        <v>45</v>
      </c>
      <c r="C26" s="24" t="s">
        <v>28</v>
      </c>
      <c r="D26" s="149">
        <v>200</v>
      </c>
    </row>
    <row r="27" spans="1:4" ht="20.100000000000001" customHeight="1">
      <c r="A27" s="73">
        <v>5075</v>
      </c>
      <c r="B27" s="25" t="s">
        <v>46</v>
      </c>
      <c r="C27" s="24" t="s">
        <v>47</v>
      </c>
      <c r="D27" s="149">
        <v>9.27</v>
      </c>
    </row>
    <row r="28" spans="1:4" ht="20.100000000000001" customHeight="1">
      <c r="A28" s="73">
        <v>6111</v>
      </c>
      <c r="B28" s="25" t="s">
        <v>165</v>
      </c>
      <c r="C28" s="24" t="s">
        <v>50</v>
      </c>
      <c r="D28" s="149">
        <v>8.3000000000000007</v>
      </c>
    </row>
    <row r="29" spans="1:4" ht="36">
      <c r="A29" s="73">
        <v>7624</v>
      </c>
      <c r="B29" s="25" t="s">
        <v>218</v>
      </c>
      <c r="C29" s="24" t="s">
        <v>35</v>
      </c>
      <c r="D29" s="149">
        <v>655000</v>
      </c>
    </row>
    <row r="30" spans="1:4" ht="36">
      <c r="A30" s="73">
        <v>10535</v>
      </c>
      <c r="B30" s="25" t="s">
        <v>198</v>
      </c>
      <c r="C30" s="24" t="s">
        <v>35</v>
      </c>
      <c r="D30" s="149">
        <v>3218.5</v>
      </c>
    </row>
    <row r="31" spans="1:4" ht="24">
      <c r="A31" s="73" t="s">
        <v>120</v>
      </c>
      <c r="B31" s="25" t="s">
        <v>121</v>
      </c>
      <c r="C31" s="24" t="s">
        <v>35</v>
      </c>
      <c r="D31" s="149">
        <v>661.12</v>
      </c>
    </row>
    <row r="32" spans="1:4" ht="20.100000000000001" customHeight="1">
      <c r="A32" s="73" t="s">
        <v>123</v>
      </c>
      <c r="B32" s="25" t="s">
        <v>124</v>
      </c>
      <c r="C32" s="24" t="s">
        <v>35</v>
      </c>
      <c r="D32" s="149">
        <v>5.64</v>
      </c>
    </row>
    <row r="33" spans="1:4" ht="20.100000000000001" customHeight="1">
      <c r="A33" s="73" t="s">
        <v>142</v>
      </c>
      <c r="B33" s="25" t="s">
        <v>143</v>
      </c>
      <c r="C33" s="24" t="s">
        <v>144</v>
      </c>
      <c r="D33" s="149">
        <v>8.91</v>
      </c>
    </row>
    <row r="34" spans="1:4" ht="24">
      <c r="A34" s="73" t="s">
        <v>146</v>
      </c>
      <c r="B34" s="25" t="s">
        <v>147</v>
      </c>
      <c r="C34" s="24" t="s">
        <v>144</v>
      </c>
      <c r="D34" s="149">
        <v>47.52</v>
      </c>
    </row>
    <row r="35" spans="1:4" ht="36">
      <c r="A35" s="73">
        <v>14250</v>
      </c>
      <c r="B35" s="25" t="s">
        <v>285</v>
      </c>
      <c r="C35" s="24" t="s">
        <v>203</v>
      </c>
      <c r="D35" s="149">
        <v>0.47</v>
      </c>
    </row>
    <row r="36" spans="1:4" ht="20.100000000000001" customHeight="1">
      <c r="A36" s="73">
        <v>14583</v>
      </c>
      <c r="B36" s="25" t="s">
        <v>284</v>
      </c>
      <c r="C36" s="24" t="s">
        <v>37</v>
      </c>
      <c r="D36" s="149">
        <v>8.89</v>
      </c>
    </row>
    <row r="37" spans="1:4" ht="20.100000000000001" customHeight="1">
      <c r="A37" s="73">
        <v>20020</v>
      </c>
      <c r="B37" s="25" t="s">
        <v>434</v>
      </c>
      <c r="C37" s="24" t="s">
        <v>50</v>
      </c>
      <c r="D37" s="149">
        <v>16.75</v>
      </c>
    </row>
    <row r="38" spans="1:4" ht="24">
      <c r="A38" s="73" t="s">
        <v>149</v>
      </c>
      <c r="B38" s="25" t="s">
        <v>150</v>
      </c>
      <c r="C38" s="24" t="s">
        <v>35</v>
      </c>
      <c r="D38" s="149">
        <v>1.1000000000000001</v>
      </c>
    </row>
    <row r="39" spans="1:4">
      <c r="A39" s="73" t="s">
        <v>152</v>
      </c>
      <c r="B39" s="25" t="s">
        <v>153</v>
      </c>
      <c r="C39" s="24" t="s">
        <v>35</v>
      </c>
      <c r="D39" s="149">
        <v>168.3</v>
      </c>
    </row>
    <row r="40" spans="1:4" ht="36">
      <c r="A40" s="73" t="s">
        <v>155</v>
      </c>
      <c r="B40" s="25" t="s">
        <v>156</v>
      </c>
      <c r="C40" s="24" t="s">
        <v>35</v>
      </c>
      <c r="D40" s="149">
        <v>116.32</v>
      </c>
    </row>
    <row r="41" spans="1:4" ht="24">
      <c r="A41" s="73" t="s">
        <v>158</v>
      </c>
      <c r="B41" s="25" t="s">
        <v>159</v>
      </c>
      <c r="C41" s="24" t="s">
        <v>35</v>
      </c>
      <c r="D41" s="149">
        <v>29.4</v>
      </c>
    </row>
    <row r="42" spans="1:4" ht="24">
      <c r="A42" s="73" t="s">
        <v>161</v>
      </c>
      <c r="B42" s="25" t="s">
        <v>162</v>
      </c>
      <c r="C42" s="24" t="s">
        <v>35</v>
      </c>
      <c r="D42" s="149">
        <v>132.41</v>
      </c>
    </row>
    <row r="43" spans="1:4" ht="24">
      <c r="A43" s="73">
        <v>37370</v>
      </c>
      <c r="B43" s="25" t="s">
        <v>101</v>
      </c>
      <c r="C43" s="24" t="s">
        <v>50</v>
      </c>
      <c r="D43" s="149">
        <v>3.09</v>
      </c>
    </row>
    <row r="44" spans="1:4" ht="24">
      <c r="A44" s="73" t="s">
        <v>102</v>
      </c>
      <c r="B44" s="25" t="s">
        <v>103</v>
      </c>
      <c r="C44" s="24" t="s">
        <v>50</v>
      </c>
      <c r="D44" s="149">
        <v>0.6</v>
      </c>
    </row>
    <row r="45" spans="1:4" ht="24">
      <c r="A45" s="73" t="s">
        <v>104</v>
      </c>
      <c r="B45" s="25" t="s">
        <v>105</v>
      </c>
      <c r="C45" s="24" t="s">
        <v>50</v>
      </c>
      <c r="D45" s="149">
        <v>0.37</v>
      </c>
    </row>
    <row r="46" spans="1:4" ht="24">
      <c r="A46" s="73" t="s">
        <v>106</v>
      </c>
      <c r="B46" s="25" t="s">
        <v>107</v>
      </c>
      <c r="C46" s="24" t="s">
        <v>50</v>
      </c>
      <c r="D46" s="149">
        <v>0.02</v>
      </c>
    </row>
    <row r="47" spans="1:4" ht="24">
      <c r="A47" s="73">
        <v>37623</v>
      </c>
      <c r="B47" s="25" t="s">
        <v>185</v>
      </c>
      <c r="C47" s="24" t="s">
        <v>50</v>
      </c>
      <c r="D47" s="149">
        <v>10.11</v>
      </c>
    </row>
    <row r="48" spans="1:4" ht="48">
      <c r="A48" s="73">
        <v>37731</v>
      </c>
      <c r="B48" s="25" t="s">
        <v>267</v>
      </c>
      <c r="C48" s="24" t="s">
        <v>35</v>
      </c>
      <c r="D48" s="149">
        <v>14384.61</v>
      </c>
    </row>
    <row r="49" spans="1:4" ht="31.5" customHeight="1">
      <c r="A49" s="73">
        <v>37733</v>
      </c>
      <c r="B49" s="25" t="s">
        <v>428</v>
      </c>
      <c r="C49" s="24" t="s">
        <v>35</v>
      </c>
      <c r="D49" s="149">
        <v>27342.65</v>
      </c>
    </row>
    <row r="50" spans="1:4" ht="55.5" customHeight="1">
      <c r="A50" s="73">
        <v>37760</v>
      </c>
      <c r="B50" s="25" t="s">
        <v>431</v>
      </c>
      <c r="C50" s="24" t="s">
        <v>35</v>
      </c>
      <c r="D50" s="149">
        <v>234391.57</v>
      </c>
    </row>
    <row r="51" spans="1:4" ht="48">
      <c r="A51" s="73">
        <v>37761</v>
      </c>
      <c r="B51" s="25" t="s">
        <v>270</v>
      </c>
      <c r="C51" s="24" t="s">
        <v>35</v>
      </c>
      <c r="D51" s="149">
        <v>175635.73</v>
      </c>
    </row>
    <row r="52" spans="1:4" ht="20.100000000000001" customHeight="1">
      <c r="A52" s="73">
        <v>38382</v>
      </c>
      <c r="B52" s="25" t="s">
        <v>129</v>
      </c>
      <c r="C52" s="24" t="s">
        <v>35</v>
      </c>
      <c r="D52" s="149">
        <v>7.36</v>
      </c>
    </row>
    <row r="53" spans="1:4" ht="20.100000000000001" customHeight="1">
      <c r="A53" s="73">
        <v>38390</v>
      </c>
      <c r="B53" s="25" t="s">
        <v>131</v>
      </c>
      <c r="C53" s="24" t="s">
        <v>35</v>
      </c>
      <c r="D53" s="149">
        <v>22.18</v>
      </c>
    </row>
    <row r="54" spans="1:4" ht="20.100000000000001" customHeight="1">
      <c r="A54" s="73">
        <v>38393</v>
      </c>
      <c r="B54" s="25" t="s">
        <v>132</v>
      </c>
      <c r="C54" s="24" t="s">
        <v>35</v>
      </c>
      <c r="D54" s="149">
        <v>10</v>
      </c>
    </row>
    <row r="55" spans="1:4" ht="20.100000000000001" customHeight="1">
      <c r="A55" s="73">
        <v>38396</v>
      </c>
      <c r="B55" s="25" t="s">
        <v>133</v>
      </c>
      <c r="C55" s="24" t="s">
        <v>35</v>
      </c>
      <c r="D55" s="149">
        <v>360.28</v>
      </c>
    </row>
    <row r="56" spans="1:4" ht="20.100000000000001" customHeight="1">
      <c r="A56" s="73">
        <v>38399</v>
      </c>
      <c r="B56" s="25" t="s">
        <v>135</v>
      </c>
      <c r="C56" s="24" t="s">
        <v>35</v>
      </c>
      <c r="D56" s="149">
        <v>124</v>
      </c>
    </row>
    <row r="57" spans="1:4" ht="24">
      <c r="A57" s="73">
        <v>38413</v>
      </c>
      <c r="B57" s="25" t="s">
        <v>137</v>
      </c>
      <c r="C57" s="24" t="s">
        <v>35</v>
      </c>
      <c r="D57" s="149">
        <v>681.61</v>
      </c>
    </row>
    <row r="58" spans="1:4" ht="24">
      <c r="A58" s="73">
        <v>38476</v>
      </c>
      <c r="B58" s="25" t="s">
        <v>139</v>
      </c>
      <c r="C58" s="24" t="s">
        <v>35</v>
      </c>
      <c r="D58" s="149">
        <v>186.83</v>
      </c>
    </row>
    <row r="59" spans="1:4" ht="20.100000000000001" customHeight="1">
      <c r="A59" s="73">
        <v>38477</v>
      </c>
      <c r="B59" s="25" t="s">
        <v>141</v>
      </c>
      <c r="C59" s="24" t="s">
        <v>35</v>
      </c>
      <c r="D59" s="149">
        <v>529.12</v>
      </c>
    </row>
    <row r="60" spans="1:4" ht="20.100000000000001" customHeight="1">
      <c r="A60" s="73">
        <v>25966</v>
      </c>
      <c r="B60" s="25" t="s">
        <v>126</v>
      </c>
      <c r="C60" s="24" t="s">
        <v>127</v>
      </c>
      <c r="D60" s="158">
        <v>13.17</v>
      </c>
    </row>
  </sheetData>
  <mergeCells count="6">
    <mergeCell ref="B1:D1"/>
    <mergeCell ref="B2:D2"/>
    <mergeCell ref="B3:D3"/>
    <mergeCell ref="A5:D5"/>
    <mergeCell ref="A8:D8"/>
    <mergeCell ref="A7:D7"/>
  </mergeCells>
  <conditionalFormatting sqref="A60:C60 A9:D59">
    <cfRule type="expression" dxfId="3" priority="1961" stopIfTrue="1">
      <formula>AND(#REF!&lt;&gt;"COMPOSICAO",#REF!&lt;&gt;"INSUMO",#REF!&lt;&gt;"")</formula>
    </cfRule>
    <cfRule type="expression" dxfId="2" priority="1962" stopIfTrue="1">
      <formula>AND(OR(#REF!="COMPOSICAO",#REF!="INSUMO",#REF!&lt;&gt;""),#REF!&lt;&gt;"")</formula>
    </cfRule>
  </conditionalFormatting>
  <conditionalFormatting sqref="D9:D59">
    <cfRule type="expression" dxfId="1" priority="1" stopIfTrue="1">
      <formula>AND(#REF!&lt;&gt;"COMPOSICAO",#REF!&lt;&gt;"INSUMO",#REF!&lt;&gt;"")</formula>
    </cfRule>
    <cfRule type="expression" dxfId="0" priority="2" stopIfTrue="1">
      <formula>AND(OR(#REF!="COMPOSICAO",#REF!="INSUMO",#REF!&lt;&gt;""),#REF!&lt;&gt;"")</formula>
    </cfRule>
  </conditionalFormatting>
  <pageMargins left="0.51181102362204722" right="0.51181102362204722" top="0.78740157480314965" bottom="0.78740157480314965" header="0.31496062992125984" footer="0.31496062992125984"/>
  <pageSetup scale="9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5"/>
  <sheetViews>
    <sheetView tabSelected="1" view="pageBreakPreview" zoomScaleNormal="100" zoomScaleSheetLayoutView="100" workbookViewId="0">
      <selection activeCell="F18" sqref="F18"/>
    </sheetView>
  </sheetViews>
  <sheetFormatPr defaultRowHeight="12.75"/>
  <cols>
    <col min="1" max="1" width="11.140625" customWidth="1"/>
    <col min="2" max="2" width="53.140625" customWidth="1"/>
    <col min="3" max="3" width="23.28515625" customWidth="1"/>
    <col min="5" max="5" width="12.28515625" bestFit="1" customWidth="1"/>
    <col min="6" max="8" width="12" bestFit="1" customWidth="1"/>
  </cols>
  <sheetData>
    <row r="1" spans="1:8" ht="21.95" customHeight="1" thickBot="1">
      <c r="A1" s="245" t="s">
        <v>288</v>
      </c>
      <c r="B1" s="246"/>
      <c r="C1" s="247"/>
    </row>
    <row r="2" spans="1:8" ht="56.25" customHeight="1" thickBot="1">
      <c r="A2" s="248" t="str">
        <f>Planilha!A5</f>
        <v>OBJETO: EXECUÇÃO DE SERVIÇOS DE ESCAVAÇÃO EM SOLO DE 1.ª CATEGORIA, OBJETIVANDO À LIMPEZA, MANUTENÇÃO E DESASSOREAMENTO DE AGUADAS EM COMUNIDADES RURAIS DIFUSAS DE DIVERSOS MUNICÍPIOS DO ESTADO DA BAHIA.</v>
      </c>
      <c r="B2" s="249"/>
      <c r="C2" s="250"/>
    </row>
    <row r="3" spans="1:8" ht="21.95" customHeight="1" thickBot="1">
      <c r="A3" s="251" t="s">
        <v>289</v>
      </c>
      <c r="B3" s="252"/>
      <c r="C3" s="253"/>
    </row>
    <row r="4" spans="1:8" ht="15">
      <c r="A4" s="77"/>
      <c r="B4" s="78"/>
      <c r="C4" s="79"/>
    </row>
    <row r="5" spans="1:8" ht="15">
      <c r="A5" s="77" t="s">
        <v>290</v>
      </c>
      <c r="B5" s="80" t="s">
        <v>291</v>
      </c>
      <c r="C5" s="79"/>
    </row>
    <row r="6" spans="1:8" ht="15">
      <c r="A6" s="77" t="s">
        <v>292</v>
      </c>
      <c r="B6" s="81" t="s">
        <v>380</v>
      </c>
      <c r="C6" s="82">
        <v>49686.67</v>
      </c>
      <c r="E6" s="141">
        <v>49890</v>
      </c>
      <c r="F6" s="141">
        <v>48790</v>
      </c>
      <c r="G6" s="141">
        <v>50380</v>
      </c>
      <c r="H6" s="142">
        <f>AVERAGE(E6:G6)</f>
        <v>49686.666666666664</v>
      </c>
    </row>
    <row r="7" spans="1:8" ht="15">
      <c r="A7" s="77" t="s">
        <v>293</v>
      </c>
      <c r="B7" s="81" t="s">
        <v>294</v>
      </c>
      <c r="C7" s="79">
        <v>36</v>
      </c>
    </row>
    <row r="8" spans="1:8" ht="15">
      <c r="A8" s="77" t="s">
        <v>295</v>
      </c>
      <c r="B8" s="81" t="s">
        <v>296</v>
      </c>
      <c r="C8" s="83">
        <v>0.4</v>
      </c>
    </row>
    <row r="9" spans="1:8" ht="15">
      <c r="A9" s="77" t="s">
        <v>297</v>
      </c>
      <c r="B9" s="81" t="s">
        <v>298</v>
      </c>
      <c r="C9" s="79">
        <f>(C6-(C8*C6))/C7</f>
        <v>828.11116666666658</v>
      </c>
    </row>
    <row r="10" spans="1:8" ht="15">
      <c r="A10" s="77"/>
      <c r="B10" s="81"/>
      <c r="C10" s="79"/>
    </row>
    <row r="11" spans="1:8" ht="15">
      <c r="A11" s="77" t="s">
        <v>299</v>
      </c>
      <c r="B11" s="80" t="s">
        <v>300</v>
      </c>
      <c r="C11" s="79"/>
    </row>
    <row r="12" spans="1:8" ht="15">
      <c r="A12" s="77" t="s">
        <v>301</v>
      </c>
      <c r="B12" s="81" t="s">
        <v>302</v>
      </c>
      <c r="C12" s="83">
        <v>0.05</v>
      </c>
    </row>
    <row r="13" spans="1:8" ht="15">
      <c r="A13" s="77" t="s">
        <v>303</v>
      </c>
      <c r="B13" s="84" t="s">
        <v>304</v>
      </c>
      <c r="C13" s="79">
        <f>C12*C9</f>
        <v>41.405558333333332</v>
      </c>
    </row>
    <row r="14" spans="1:8" ht="15">
      <c r="A14" s="77"/>
      <c r="B14" s="80"/>
      <c r="C14" s="79"/>
    </row>
    <row r="15" spans="1:8" ht="15">
      <c r="A15" s="77" t="s">
        <v>305</v>
      </c>
      <c r="B15" s="80" t="s">
        <v>306</v>
      </c>
      <c r="C15" s="79"/>
    </row>
    <row r="16" spans="1:8" ht="15">
      <c r="A16" s="77" t="s">
        <v>307</v>
      </c>
      <c r="B16" s="81" t="s">
        <v>308</v>
      </c>
      <c r="C16" s="83">
        <v>1</v>
      </c>
    </row>
    <row r="17" spans="1:3" ht="15">
      <c r="A17" s="77" t="s">
        <v>309</v>
      </c>
      <c r="B17" s="81" t="s">
        <v>310</v>
      </c>
      <c r="C17" s="79">
        <f>C16*C9</f>
        <v>828.11116666666658</v>
      </c>
    </row>
    <row r="18" spans="1:3" ht="15">
      <c r="A18" s="77" t="s">
        <v>311</v>
      </c>
      <c r="B18" s="81" t="s">
        <v>311</v>
      </c>
      <c r="C18" s="85" t="s">
        <v>311</v>
      </c>
    </row>
    <row r="19" spans="1:3" ht="15">
      <c r="A19" s="77" t="s">
        <v>312</v>
      </c>
      <c r="B19" s="80" t="s">
        <v>313</v>
      </c>
      <c r="C19" s="79"/>
    </row>
    <row r="20" spans="1:3" ht="15">
      <c r="A20" s="77" t="s">
        <v>314</v>
      </c>
      <c r="B20" s="81" t="s">
        <v>315</v>
      </c>
      <c r="C20" s="79">
        <v>3000</v>
      </c>
    </row>
    <row r="21" spans="1:3" ht="15">
      <c r="A21" s="77" t="s">
        <v>316</v>
      </c>
      <c r="B21" s="81" t="s">
        <v>317</v>
      </c>
      <c r="C21" s="79">
        <f>[1]INSUMOS!$E$84</f>
        <v>3.7</v>
      </c>
    </row>
    <row r="22" spans="1:3" ht="15">
      <c r="A22" s="77" t="s">
        <v>318</v>
      </c>
      <c r="B22" s="81" t="s">
        <v>319</v>
      </c>
      <c r="C22" s="79">
        <v>10</v>
      </c>
    </row>
    <row r="23" spans="1:3" ht="15">
      <c r="A23" s="77" t="s">
        <v>320</v>
      </c>
      <c r="B23" s="81" t="s">
        <v>321</v>
      </c>
      <c r="C23" s="79">
        <f>(C20/C22)*C21</f>
        <v>1110</v>
      </c>
    </row>
    <row r="24" spans="1:3" ht="15">
      <c r="A24" s="77"/>
      <c r="B24" s="81"/>
      <c r="C24" s="79"/>
    </row>
    <row r="25" spans="1:3" ht="15">
      <c r="A25" s="77" t="s">
        <v>322</v>
      </c>
      <c r="B25" s="80" t="s">
        <v>323</v>
      </c>
      <c r="C25" s="79"/>
    </row>
    <row r="26" spans="1:3" ht="15">
      <c r="A26" s="77" t="s">
        <v>324</v>
      </c>
      <c r="B26" s="81" t="s">
        <v>325</v>
      </c>
      <c r="C26" s="79">
        <f>C20*12</f>
        <v>36000</v>
      </c>
    </row>
    <row r="27" spans="1:3" ht="15">
      <c r="A27" s="77" t="s">
        <v>326</v>
      </c>
      <c r="B27" s="81" t="s">
        <v>327</v>
      </c>
      <c r="C27" s="79">
        <v>5000</v>
      </c>
    </row>
    <row r="28" spans="1:3" ht="15">
      <c r="A28" s="77" t="s">
        <v>328</v>
      </c>
      <c r="B28" s="81" t="s">
        <v>329</v>
      </c>
      <c r="C28" s="79">
        <f>[1]INSUMOS!$E$29</f>
        <v>13.5</v>
      </c>
    </row>
    <row r="29" spans="1:3" ht="15">
      <c r="A29" s="77" t="s">
        <v>330</v>
      </c>
      <c r="B29" s="81" t="s">
        <v>331</v>
      </c>
      <c r="C29" s="79">
        <v>3.5</v>
      </c>
    </row>
    <row r="30" spans="1:3" ht="15">
      <c r="A30" s="77" t="s">
        <v>332</v>
      </c>
      <c r="B30" s="81" t="s">
        <v>333</v>
      </c>
      <c r="C30" s="79">
        <f>30*C26/C20</f>
        <v>360</v>
      </c>
    </row>
    <row r="31" spans="1:3" ht="15">
      <c r="A31" s="77" t="s">
        <v>334</v>
      </c>
      <c r="B31" s="81" t="s">
        <v>335</v>
      </c>
      <c r="C31" s="86">
        <f>(C26*C28*C29*30)/(C27*C30)</f>
        <v>28.35</v>
      </c>
    </row>
    <row r="32" spans="1:3" ht="15">
      <c r="A32" s="77"/>
      <c r="B32" s="81"/>
      <c r="C32" s="87"/>
    </row>
    <row r="33" spans="1:3" ht="15">
      <c r="A33" s="77" t="s">
        <v>336</v>
      </c>
      <c r="B33" s="80" t="s">
        <v>337</v>
      </c>
      <c r="C33" s="87"/>
    </row>
    <row r="34" spans="1:3" ht="15">
      <c r="A34" s="77" t="s">
        <v>338</v>
      </c>
      <c r="B34" s="81" t="s">
        <v>325</v>
      </c>
      <c r="C34" s="79">
        <f>C26</f>
        <v>36000</v>
      </c>
    </row>
    <row r="35" spans="1:3" ht="15">
      <c r="A35" s="77" t="s">
        <v>339</v>
      </c>
      <c r="B35" s="81" t="s">
        <v>340</v>
      </c>
      <c r="C35" s="79">
        <v>45000</v>
      </c>
    </row>
    <row r="36" spans="1:3" ht="15">
      <c r="A36" s="77" t="s">
        <v>341</v>
      </c>
      <c r="B36" s="81" t="s">
        <v>342</v>
      </c>
      <c r="C36" s="79">
        <v>5</v>
      </c>
    </row>
    <row r="37" spans="1:3" ht="15">
      <c r="A37" s="77" t="s">
        <v>343</v>
      </c>
      <c r="B37" s="81" t="s">
        <v>344</v>
      </c>
      <c r="C37" s="85">
        <v>244.32</v>
      </c>
    </row>
    <row r="38" spans="1:3" ht="15">
      <c r="A38" s="77" t="s">
        <v>345</v>
      </c>
      <c r="B38" s="81" t="s">
        <v>346</v>
      </c>
      <c r="C38" s="79">
        <f>C30</f>
        <v>360</v>
      </c>
    </row>
    <row r="39" spans="1:3" ht="15">
      <c r="A39" s="77" t="s">
        <v>347</v>
      </c>
      <c r="B39" s="81" t="s">
        <v>348</v>
      </c>
      <c r="C39" s="79">
        <f>(C34*C36*C37*30)/(C35*C38)</f>
        <v>81.44</v>
      </c>
    </row>
    <row r="40" spans="1:3" ht="15">
      <c r="A40" s="77"/>
      <c r="B40" s="81"/>
      <c r="C40" s="79"/>
    </row>
    <row r="41" spans="1:3" ht="15">
      <c r="A41" s="77" t="s">
        <v>349</v>
      </c>
      <c r="B41" s="80" t="s">
        <v>350</v>
      </c>
      <c r="C41" s="79"/>
    </row>
    <row r="42" spans="1:3" ht="15">
      <c r="A42" s="77" t="s">
        <v>351</v>
      </c>
      <c r="B42" s="81" t="s">
        <v>352</v>
      </c>
      <c r="C42" s="79">
        <f>ROUND(17.81*220,2)</f>
        <v>3918.2</v>
      </c>
    </row>
    <row r="43" spans="1:3" ht="15">
      <c r="A43" s="77"/>
      <c r="B43" s="81"/>
      <c r="C43" s="79"/>
    </row>
    <row r="44" spans="1:3" ht="15">
      <c r="A44" s="77" t="s">
        <v>50</v>
      </c>
      <c r="B44" s="80" t="s">
        <v>353</v>
      </c>
      <c r="C44" s="86" t="s">
        <v>311</v>
      </c>
    </row>
    <row r="45" spans="1:3" ht="15">
      <c r="A45" s="77"/>
      <c r="B45" s="84" t="s">
        <v>354</v>
      </c>
      <c r="C45" s="88">
        <f>C9+C13+C17+C23+C31+C39</f>
        <v>2917.4178916666665</v>
      </c>
    </row>
    <row r="46" spans="1:3" ht="15">
      <c r="A46" s="77"/>
      <c r="B46" s="84" t="s">
        <v>355</v>
      </c>
      <c r="C46" s="86">
        <f>C9+C13+C17+C23+C31+C39+C42</f>
        <v>6835.6178916666668</v>
      </c>
    </row>
    <row r="47" spans="1:3" ht="15">
      <c r="A47" s="77"/>
      <c r="B47" s="80"/>
      <c r="C47" s="86"/>
    </row>
    <row r="48" spans="1:3" ht="15">
      <c r="A48" s="77" t="s">
        <v>356</v>
      </c>
      <c r="B48" s="80" t="s">
        <v>357</v>
      </c>
      <c r="C48" s="86"/>
    </row>
    <row r="49" spans="1:3" ht="15">
      <c r="A49" s="77"/>
      <c r="B49" s="84" t="s">
        <v>354</v>
      </c>
      <c r="C49" s="86">
        <f>C45/C20</f>
        <v>0.97247263055555555</v>
      </c>
    </row>
    <row r="50" spans="1:3" ht="15">
      <c r="A50" s="77"/>
      <c r="B50" s="84" t="s">
        <v>355</v>
      </c>
      <c r="C50" s="86">
        <f>C46/C20</f>
        <v>2.2785392972222223</v>
      </c>
    </row>
    <row r="51" spans="1:3" ht="15">
      <c r="A51" s="77"/>
      <c r="B51" s="80"/>
      <c r="C51" s="86"/>
    </row>
    <row r="52" spans="1:3" ht="15">
      <c r="A52" s="89" t="s">
        <v>358</v>
      </c>
      <c r="B52" s="90" t="s">
        <v>359</v>
      </c>
      <c r="C52" s="91" t="s">
        <v>311</v>
      </c>
    </row>
    <row r="53" spans="1:3" ht="15">
      <c r="A53" s="89" t="s">
        <v>360</v>
      </c>
      <c r="B53" s="92" t="s">
        <v>354</v>
      </c>
      <c r="C53" s="91">
        <f>C45*(1+28.82/100)</f>
        <v>3758.2177280449996</v>
      </c>
    </row>
    <row r="54" spans="1:3" ht="15">
      <c r="A54" s="89" t="s">
        <v>361</v>
      </c>
      <c r="B54" s="92" t="s">
        <v>355</v>
      </c>
      <c r="C54" s="91">
        <f>C46*(1+28.82/100)</f>
        <v>8805.6429680450001</v>
      </c>
    </row>
    <row r="55" spans="1:3" ht="15.75" thickBot="1">
      <c r="A55" s="93"/>
      <c r="B55" s="94"/>
      <c r="C55" s="95"/>
    </row>
  </sheetData>
  <mergeCells count="3">
    <mergeCell ref="A1:C1"/>
    <mergeCell ref="A2:C2"/>
    <mergeCell ref="A3:C3"/>
  </mergeCells>
  <pageMargins left="0.511811024" right="0.511811024" top="0.78740157499999996" bottom="0.78740157499999996" header="0.31496062000000002" footer="0.31496062000000002"/>
  <pageSetup scale="79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Planilha</vt:lpstr>
      <vt:lpstr>Cronograma</vt:lpstr>
      <vt:lpstr>Mobilização</vt:lpstr>
      <vt:lpstr>CPUs</vt:lpstr>
      <vt:lpstr>CPUs AUXILIARES</vt:lpstr>
      <vt:lpstr>INSUMOS</vt:lpstr>
      <vt:lpstr>CPU VEÍCULO LEVE</vt:lpstr>
      <vt:lpstr>'CPU VEÍCULO LEVE'!Area_de_impressao</vt:lpstr>
      <vt:lpstr>CPUs!Area_de_impressao</vt:lpstr>
      <vt:lpstr>'CPUs AUXILIARES'!Area_de_impressao</vt:lpstr>
      <vt:lpstr>INSUMOS!Area_de_impressao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Renato do Rosário Bittencourt Lopes</cp:lastModifiedBy>
  <cp:lastPrinted>2018-05-08T14:02:47Z</cp:lastPrinted>
  <dcterms:created xsi:type="dcterms:W3CDTF">1998-01-22T12:19:54Z</dcterms:created>
  <dcterms:modified xsi:type="dcterms:W3CDTF">2018-05-08T14:03:46Z</dcterms:modified>
</cp:coreProperties>
</file>