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rnaldo.filho\Desktop\Renato\"/>
    </mc:Choice>
  </mc:AlternateContent>
  <bookViews>
    <workbookView xWindow="30" yWindow="30" windowWidth="17100" windowHeight="12810"/>
  </bookViews>
  <sheets>
    <sheet name="Resumo" sheetId="14" r:id="rId1"/>
    <sheet name="Cotação" sheetId="15" r:id="rId2"/>
  </sheets>
  <externalReferences>
    <externalReference r:id="rId3"/>
  </externalReferences>
  <definedNames>
    <definedName name="Caminhão">#REF!</definedName>
    <definedName name="d">#REF!</definedName>
    <definedName name="Estradas">#REF!</definedName>
    <definedName name="Excel_BuiltIn__FilterDatabase_2">#REF!</definedName>
    <definedName name="Excel_BuiltIn__FilterDatabase_2_1">#REF!</definedName>
    <definedName name="Excel_BuiltIn__FilterDatabase_2_1_1">#REF!</definedName>
    <definedName name="Excel_BuiltIn__FilterDatabase_3">#REF!</definedName>
    <definedName name="Excel_BuiltIn_Print_Area_2">#REF!</definedName>
    <definedName name="Excel_BuiltIn_Print_Titles_2">#REF!</definedName>
    <definedName name="Excel_BuiltIn_Print_Titles_2_1">#REF!</definedName>
    <definedName name="gr">#REF!</definedName>
    <definedName name="Retro">#REF!</definedName>
    <definedName name="_xlnm.Print_Titles" localSheetId="0">Resumo!$7:$9</definedName>
  </definedNames>
  <calcPr calcId="152511"/>
</workbook>
</file>

<file path=xl/calcChain.xml><?xml version="1.0" encoding="utf-8"?>
<calcChain xmlns="http://schemas.openxmlformats.org/spreadsheetml/2006/main">
  <c r="H57" i="14" l="1"/>
  <c r="G20" i="14"/>
  <c r="H20" i="14" s="1"/>
  <c r="H19" i="14"/>
  <c r="E3" i="15" l="1"/>
  <c r="G27" i="14" s="1"/>
  <c r="G14" i="14" l="1"/>
  <c r="G52" i="14" l="1"/>
  <c r="H52" i="14" s="1"/>
  <c r="H51" i="14"/>
  <c r="H55" i="14" l="1"/>
  <c r="G49" i="14"/>
  <c r="H49" i="14" s="1"/>
  <c r="G46" i="14"/>
  <c r="H46" i="14" s="1"/>
  <c r="G43" i="14"/>
  <c r="H43" i="14" s="1"/>
  <c r="G40" i="14"/>
  <c r="H40" i="14" s="1"/>
  <c r="G34" i="14"/>
  <c r="H34" i="14" s="1"/>
  <c r="G37" i="14"/>
  <c r="H37" i="14" s="1"/>
  <c r="G31" i="14"/>
  <c r="H31" i="14" s="1"/>
  <c r="G28" i="14"/>
  <c r="H28" i="14" s="1"/>
  <c r="G25" i="14"/>
  <c r="H25" i="14" s="1"/>
  <c r="G17" i="14"/>
  <c r="H17" i="14" s="1"/>
  <c r="H14" i="14"/>
  <c r="G11" i="14"/>
  <c r="H11" i="14" s="1"/>
  <c r="H54" i="14"/>
  <c r="H48" i="14"/>
  <c r="H45" i="14"/>
  <c r="H42" i="14"/>
  <c r="H39" i="14"/>
  <c r="H36" i="14"/>
  <c r="H33" i="14"/>
  <c r="H30" i="14"/>
  <c r="G23" i="14"/>
  <c r="H61" i="14" l="1"/>
  <c r="H60" i="14"/>
  <c r="H23" i="14" l="1"/>
  <c r="H24" i="14"/>
  <c r="H27" i="14"/>
  <c r="H22" i="14"/>
  <c r="H13" i="14"/>
  <c r="H10" i="14"/>
  <c r="H16" i="14" l="1"/>
  <c r="H62" i="14" l="1"/>
  <c r="H65" i="14" s="1"/>
</calcChain>
</file>

<file path=xl/sharedStrings.xml><?xml version="1.0" encoding="utf-8"?>
<sst xmlns="http://schemas.openxmlformats.org/spreadsheetml/2006/main" count="153" uniqueCount="77">
  <si>
    <t xml:space="preserve">PLANILHA ORÇAMENTÁRIA - ANEXO I </t>
  </si>
  <si>
    <t>CAMINHÃO E CAÇAMBA</t>
  </si>
  <si>
    <t>TOTAL</t>
  </si>
  <si>
    <t>BR0073768</t>
  </si>
  <si>
    <t>BR0075531</t>
  </si>
  <si>
    <t>1</t>
  </si>
  <si>
    <t xml:space="preserve">un </t>
  </si>
  <si>
    <t>BR0069647</t>
  </si>
  <si>
    <t>BR0052582</t>
  </si>
  <si>
    <t>5</t>
  </si>
  <si>
    <t>6</t>
  </si>
  <si>
    <r>
      <rPr>
        <b/>
        <sz val="11"/>
        <rFont val="Arial"/>
        <family val="2"/>
      </rPr>
      <t>Rolo compactador Vibratório Rebocável</t>
    </r>
    <r>
      <rPr>
        <sz val="11"/>
        <rFont val="Arial"/>
        <family val="2"/>
      </rPr>
      <t>. Frequencia de vibração: 1.800 rpm, Capacidade do tanque de óleo: 190 litros, força de dinamica de impacto: 19.000 kg, peso: 4.500 kg, Espessura da chapa do rolo: 1 polegada, diametro do tambor: 1.375 mm, Opcional patas móveis para transformação em rolo patas, Largura do tambor 1.670 mm, Largura total: 1.900 mm, Comprimento total: 3.665 mm</t>
    </r>
  </si>
  <si>
    <t>BR0001937</t>
  </si>
  <si>
    <t>Cotação</t>
  </si>
  <si>
    <r>
      <rPr>
        <b/>
        <sz val="11"/>
        <rFont val="Arial"/>
        <family val="2"/>
      </rPr>
      <t>Vibroacabadora de asfalto</t>
    </r>
    <r>
      <rPr>
        <sz val="11"/>
        <rFont val="Arial"/>
        <family val="2"/>
      </rPr>
      <t>. Niveladora vibratória de pavimentos hidraúlica, rebocável por caminhão; com capacidade de aplicação de massa (faixa de trabalho) variável de 2,50 a 3,70 metros de largura e de 20 a 270 milimetros de espessura; abertura e fechamento das laterais e das extensões da mesa feitas através de pistões hidraulicos, mesa acabadora telescópica e com fundo substituível; motor acoplado na caixa vibratória de 13 cv, diesel, partida elétrica e embreagem centrífuga, braços de acoplamenmto com estrurtura tubular retangular min. de 130 mm x 80 mm x 1/4 acionados por pistões hidraulicos, cabeçote de acoplamento com sistema de regulagem rápida , composto de prisionario único tipo cone morse e roldanas de tração vertical emborrachada e roletes laterais em aço carbono, sistema de rodagem composto de 4 rodas dianteiras com diâmetro minimo de 300 mm; acoplamento da caixa vibratória com a caixa distribuidora feito por coxins de borracha.</t>
    </r>
  </si>
  <si>
    <r>
      <rPr>
        <b/>
        <sz val="11"/>
        <rFont val="Arial"/>
        <family val="2"/>
      </rPr>
      <t>Tanque de Aço Carbono</t>
    </r>
    <r>
      <rPr>
        <sz val="11"/>
        <rFont val="Arial"/>
        <family val="2"/>
      </rPr>
      <t xml:space="preserve"> não revestido, para transporte de água com capacidade de 6M³, com bomba centriguga por tomada de força, vazão máxima 75 M³/H (inclui montagem, não inclui caminhão).</t>
    </r>
  </si>
  <si>
    <r>
      <rPr>
        <b/>
        <sz val="11"/>
        <rFont val="Arial"/>
        <family val="2"/>
      </rPr>
      <t>Caminhão Toco</t>
    </r>
    <r>
      <rPr>
        <sz val="11"/>
        <rFont val="Arial"/>
        <family val="2"/>
      </rPr>
      <t>, peso bruto total 16000 KG, carga útilmáxima de 10685 KG, disatância entre eixos 4,8M, Potência mínima de 189 CV (inclui cabine e chassi não inclui carroceria)</t>
    </r>
  </si>
  <si>
    <t>BR0004782</t>
  </si>
  <si>
    <t>BR0440638</t>
  </si>
  <si>
    <t>BR150070</t>
  </si>
  <si>
    <t>BR0225485</t>
  </si>
  <si>
    <t>BR0004294</t>
  </si>
  <si>
    <t>E403</t>
  </si>
  <si>
    <t>E404</t>
  </si>
  <si>
    <t>CATMAT</t>
  </si>
  <si>
    <t>Códigos</t>
  </si>
  <si>
    <t>BR0225468</t>
  </si>
  <si>
    <t>BR0130419</t>
  </si>
  <si>
    <t>BR0130427</t>
  </si>
  <si>
    <t>E412</t>
  </si>
  <si>
    <t>(COTA DE ATE 25% - Exclusivo para ME e EPP):</t>
  </si>
  <si>
    <t>TOTAL GERAL (R$)</t>
  </si>
  <si>
    <t>MÁQUINAS, EQUIPAMENTOS E VEÍCULOS</t>
  </si>
  <si>
    <t>Obs.: Os códigos se referem ao SINAPI Fevereiro 2018 / DNIT Novembro 2016.</t>
  </si>
  <si>
    <t>E406</t>
  </si>
  <si>
    <t>COTAÇÃO - Março de 2018</t>
  </si>
  <si>
    <t>Descrição de Material</t>
  </si>
  <si>
    <t>Cotação 1</t>
  </si>
  <si>
    <t>Cotação 2</t>
  </si>
  <si>
    <t>Cotação 3</t>
  </si>
  <si>
    <t>MÉDIA (ADOTADA)</t>
  </si>
  <si>
    <t>Veículo Picape Pequena Utilitário:  câmbio manual, combustível flex, potência bruta mínima 85 CV, ar condicionado, direção hidráulica, vidro elétrico, som (rádio) e demais acessórios conforme padrão do fabricante. Veiculo emplacado em nome da CODEVASF no DETRAN/BA, com taxas e impostos quitados, zero km/novo, ano de fabricação mínimo 2017, cor branca, com garantia mínima de 12 meses sem limite de hora.</t>
  </si>
  <si>
    <t xml:space="preserve">                                                                                                                                               Companhia  de  Desenvolvimento  dos  Vales  do  São  Francisco e do Parnaíba</t>
  </si>
  <si>
    <t xml:space="preserve">                                                                                                                                                                   2ª SUPERINTENDÊNCIA REGIONAL</t>
  </si>
  <si>
    <t xml:space="preserve">                                                                                                                                                                 Ministério  da  Integração  Nacional – MI</t>
  </si>
  <si>
    <t>37751 / 37749</t>
  </si>
  <si>
    <t>E111 / 37751</t>
  </si>
  <si>
    <t>E111/37751</t>
  </si>
  <si>
    <t>BR0437793</t>
  </si>
  <si>
    <t>BR0301733</t>
  </si>
  <si>
    <t>BR0004731</t>
  </si>
  <si>
    <t>Caminhão Pipa: Caminhão Pipa, reservatório para água em chapa de aço carbono SAE 1010 ou superior com capacidade mínima de 6.000 litros, pintura externa cor branca sobre fundo anticorrosivo, pintura interna anticorrosiva epóxi, acesso por escada tipo marinheiro, passarela com piso antiderrapante, comporta de visita e respiro tipo cabo de guarda-chuva, montado sobre caminhão com chassis zero Km/novo, ano de fabricação mínimo 2017, peso total da carga de no mínimo 6.000 kg, equipado com motor de potência bruta mínima de 185 CV (134 KW), suporte para fixar mangotes e válvulas de sucção, fixação através de vigas em aço carbono, com bomba acionada por tomada força através de barra aspergidora traseira, com sinalização e equipamentos obrigatórios. Veiculo emplacado em nome da CODEVASF no DETRAN/BA, com taxas e impostos quitados, zero km/novo, ano de fabricação mínimo 2017, cor branca, com garantia mínima de 12 meses sem limite de hora.
Obs.: referente às especificações técnicas será tolerada uma margem de (+/-) 3% (por cento) em relação as unidades.</t>
  </si>
  <si>
    <r>
      <rPr>
        <b/>
        <sz val="11"/>
        <rFont val="Arial"/>
        <family val="2"/>
      </rPr>
      <t>Caminhão trucado (Equipamento com carroseria pipa montada):</t>
    </r>
    <r>
      <rPr>
        <sz val="11"/>
        <rFont val="Arial"/>
        <family val="2"/>
      </rPr>
      <t xml:space="preserve">
- Caminhão com motor de mínimo 6 cilindros, sistema de tração 6x4, combustível Diesel, potência mínima bruta de 280 CV, peso da carga total mínimo 15.000 KG, direção hidráulica, velocidade com no mínimo 6 marchas a frente e 1 a ré, ar condicionado, alarme de ré, demais acessórios conforme padrão do fabricante, chaves de rodas, extintor de incêndio e chave de segurança. Veiculo emplacado em nome da CODEVASF no DETRAN/BA, com taxas e impostos quitados, zero km/novo, ano de fabricação mínimo 2017, cor branca, com garantia mínima de 12 meses sem limite de hora.                                                                                                                                                                   - Tanque de aço carbono não revestido, para transporte de água com capacidade de 15 m³, com bomba centrífuga por tomada de força, vazão mínima 75 m³/h (inclui montagem, não inclui caminhão).
Obs.: referente às especificações técnicas será tolerada uma margem de (+/-) 3% (por cento) em relação as unidades.</t>
    </r>
  </si>
  <si>
    <r>
      <t xml:space="preserve">Caminhão trucado (Equipamento com carroceria pipa montada):
</t>
    </r>
    <r>
      <rPr>
        <sz val="11"/>
        <rFont val="Arial"/>
        <family val="2"/>
      </rPr>
      <t>- Caminhão com motor de mínimo 6 cilindros, sistema de tração 6x4, combustível Diesel, potência mínima bruta de 280 CV, peso da carga total mínimo 15.000 KG, direção hidráulica, velocidade com no mínimo 6 marchas a frente e 1 a ré, ar condicionado, alarme de ré, demais acessórios conforme padrão do fabricante, chaves de rodas, extintor de incêndio e chave de segurança. Veiculo emplacado em nome da CODEVASF no DETRAN/BA, com taxas e impostos quitados, zero km/novo, ano de fabricação mínimo 2017, cor branca, com garantia mínima de 12 meses sem limite de hora.                                                                                                                                                                   - Tanque de aço carbono não revestido, para transporte de água com capacidade de 15 m³, com bomba centrífuga por tomada de força, vazão mínima 75 m³/h (inclui montagem, não inclui caminhão).
Obs.: referente às especificações técnicas será tolerada uma margem de (+/-) 3% (por cento) em relação as unidades.</t>
    </r>
  </si>
  <si>
    <r>
      <rPr>
        <b/>
        <sz val="11"/>
        <rFont val="Arial"/>
        <family val="2"/>
      </rPr>
      <t>Retroescavadeira</t>
    </r>
    <r>
      <rPr>
        <sz val="11"/>
        <rFont val="Arial"/>
        <family val="2"/>
      </rPr>
      <t>, potência mínima de 90 HP, zero km/nova, com no mínimo as seguintes especificações:
a) Motor: Aspiração Natural ou Turboalimentada, Potência Bruta (SAE J1995) mínima de 90 hp;
b) Peso operacional mínimo: 6.500 kg;
c) Direção: Hidráulica/Hidroestática;
d) Elétrica e instrumentação: temperatura do líquido de arrefecimento do motor, nível de combustível, horímetro, botão de buzina, alarme de ré, som com entrada para pen-driver, etc.
e) Tração: 4x4;
f) Capacidade mínima de caçamba (carregador): 0,92 m³; 
g) Área do Operador: cabine fechada e climatizada (ar-condicionado) com estrutura de proteção ROPs;
h) Garantia: Garantia mínima 12 meses.
Obs.: referente às especificações técnicas será tolerada uma margem de (+/-) 3% (por cento) em relação as unidades.</t>
    </r>
  </si>
  <si>
    <r>
      <rPr>
        <b/>
        <sz val="11"/>
        <rFont val="Arial"/>
        <family val="2"/>
      </rPr>
      <t xml:space="preserve">Multi Distribuidor de Agregado (Equipamento Distribuição de asfalto - montado em caminhão) 
</t>
    </r>
    <r>
      <rPr>
        <sz val="11"/>
        <rFont val="Arial"/>
        <family val="2"/>
      </rPr>
      <t xml:space="preserve">- Capacidade mínima de 9,0 m³;
- Caçamba basculante construída em chapa de aço carbono, basculhada por cilindros hidráulicos com controle elétrico acessível a mão do operador;
- Tanque isotérmico construído em chapa de aço com isolação térmica e revestida com chapa de aço inox com capacidade mínima de 3.200 litros;
- Sistema de arrefecimento com no mínimo 02 (duas) serpentinas e no mínimo 02 (dois) queimadores eletrônicos com controle automático de temperatura e acendimento automático;
- Reservatório de óleo diesel com capacidade mínima de 200 litros e filtro de linha de óleo diesel para maçaricos;
- Bombeamento com bomba de no mínimo 2” com câmara de aquecimento acionada por motor hidráulico;
- Barra espargidora com no mínimo 3.600 mm de largura/alcance, com no mínimo 36 válvulas pneumáticas, controladas pelo processador eletrônico, com aplicação mínima de 200 em 200mm;
- Distribuição de agregados com cilindro de no mínimo 8” acionado por motor hidráulico, no mínimo 10 (dez) comportas de abertura controladas pelo processador eletrônico: Plataforma distribuidora com no mínimo 3.600 mm e 25 (vinte e cinco) calhas de distribuição direcionadas por cilindros hidráulicos.                                                                                                                        
</t>
    </r>
    <r>
      <rPr>
        <b/>
        <sz val="11"/>
        <rFont val="Arial"/>
        <family val="2"/>
      </rPr>
      <t xml:space="preserve">
Caminhão trucado p/ Multidistruidor de Agregado</t>
    </r>
    <r>
      <rPr>
        <sz val="11"/>
        <rFont val="Arial"/>
        <family val="2"/>
      </rPr>
      <t xml:space="preserve">
- Caminhão motor com no mínimo 6 cilindros, sistema de tração 6x4, combustível Diesel, potência mínima bruta de 280 CV, Peso Bruto total mínimo de 23.000 KG, direção hidráulica, velocidade com no mínimo 6 marchas a frente e 1 a ré, ar condicionado, alarme de ré, demais acessórios conforme padrão do fabricante, chaves de rodas, extintor de incêndio e chave de segurança. Veiculo emplacado em nome da CODEVASF no DETRAN/BA, com taxas e impostos quitados, zero km/novo, ano de fabricação mínimo 2017, cor branca, com garantia mínima de 12 meses sem limite de hora.
Obs.: referente às especificações técnicas será tolerada uma margem de (+/-) 3% (por cento) em relação as unidades.</t>
    </r>
  </si>
  <si>
    <r>
      <t>Caminhão Pipa:</t>
    </r>
    <r>
      <rPr>
        <sz val="11"/>
        <rFont val="Arial"/>
        <family val="2"/>
      </rPr>
      <t xml:space="preserve"> Caminhão Pipa, reservatório para água em chapa de aço carbono SAE 1010 ou superior com capacidade mínima de 6.000 litros, pintura externa cor branca sobre fundo anticorrosivo, pintura interna anticorrosiva epóxi, acesso por escada tipo marinheiro, passarela com piso antiderrapante, comporta de visita e respiro tipo cabo de guarda-chuva, montado sobre caminhão com chassis zero Km/novo, ano de fabricação mínimo 2017, peso total da carga de no mínimo 6.000 kg, equipado com motor de potência bruta mínima de 185 CV (134 KW), suporte para fixar mangotes e válvulas de sucção, fixação através de vigas em aço carbono, com bomba acionada por tomada força através de barra aspergidora traseira, com sinalização e equipamentos obrigatórios. Veiculo emplacado em nome da CODEVASF no DETRAN/BA, com taxas e impostos quitados, zero km/novo, ano de fabricação mínimo 2017, cor branca, com garantia mínima de 12 meses sem limite de hora.</t>
    </r>
    <r>
      <rPr>
        <b/>
        <sz val="11"/>
        <rFont val="Arial"/>
        <family val="2"/>
      </rPr>
      <t xml:space="preserve">
</t>
    </r>
    <r>
      <rPr>
        <sz val="11"/>
        <rFont val="Arial"/>
        <family val="2"/>
      </rPr>
      <t>Obs.: referente às especificações técnicas será tolerada uma margem de (+/-) 3% (por cento) em relação as unidades.</t>
    </r>
  </si>
  <si>
    <r>
      <rPr>
        <b/>
        <sz val="11"/>
        <rFont val="Arial"/>
        <family val="2"/>
      </rPr>
      <t xml:space="preserve">Multi Distribuidor de Agregado (Equipamento Distribuição de asfalto - montado em caminhão) </t>
    </r>
    <r>
      <rPr>
        <sz val="11"/>
        <rFont val="Arial"/>
        <family val="2"/>
      </rPr>
      <t xml:space="preserve">
- Capacidade mínima de 9,0 m³;
- Caçamba basculante construída em chapa de aço carbono, basculhada por cilindros hidráulicos com controle elétrico acessível a mão do operador;
- Tanque isotérmico construído em chapa de aço com isolação térmica e revestida com chapa de aço inox com capacidade mínima de 3.200 litros;
- Sistema de arrefecimento com no mínimo 02 (duas) serpentinas e no mínimo 02 (dois) queimadores eletrônicos com controle automático de temperatura e acendimento automático;
- Reservatório de óleo diesel com capacidade mínima de 200 litros e filtro de linha de óleo diesel para maçaricos;
- Bombeamento com bomba de no mínimo 2” com câmara de aquecimento acionada por motor hidráulico;
- Barra espargidora com no mínimo 3.600 mm de largura/alcance, com no mínimo 36 válvulas pneumáticas, controladas pelo processador eletrônico, com aplicação mínima de 200 em 200mm;
- Distribuição de agregados com cilindro de no mínimo 8” acionado por motor hidráulico, no mínimo 10 (dez) comportas de abertura controladas pelo processador eletrônico: Plataforma distribuidora com no mínimo 3.600 mm e 25 (vinte e cinco) calhas de distribuição direcionadas por cilindros hidráulicos.                                                                                                                        
</t>
    </r>
    <r>
      <rPr>
        <b/>
        <sz val="11"/>
        <rFont val="Arial"/>
        <family val="2"/>
      </rPr>
      <t>Caminhão trucado p/ Multidistruidor de Agregado</t>
    </r>
    <r>
      <rPr>
        <sz val="11"/>
        <rFont val="Arial"/>
        <family val="2"/>
      </rPr>
      <t xml:space="preserve">
- Caminhão motor com no mínimo 6 cilindros, sistema de tração 6x4, combustível Diesel, potência mínima bruta de 280 CV, Peso Bruto total mínimo de 23.000 KG, direção hidráulica, velocidade com no mínimo 6 marchas a frente e 1 a ré, ar condicionado, alarme de ré, demais acessórios conforme padrão do fabricante, chaves de rodas, extintor de incêndio e chave de segurança. Veiculo emplacado em nome da CODEVASF no DETRAN/BA, com taxas e impostos quitados, zero km/novo, ano de fabricação mínimo 2017, cor branca, com garantia mínima de 12 meses sem limite de hora.
Obs.: referente às especificações técnicas será tolerada uma margem de (+/-) 3% (por cento) em relação as unidades.</t>
    </r>
  </si>
  <si>
    <r>
      <rPr>
        <b/>
        <sz val="11"/>
        <rFont val="Arial"/>
        <family val="2"/>
      </rPr>
      <t>Extrusora de Guia e Sarjeta</t>
    </r>
    <r>
      <rPr>
        <sz val="11"/>
        <rFont val="Arial"/>
        <family val="2"/>
      </rPr>
      <t>. Extrusora de guia e sarjeta para produção de perfis de concreto “in loco” (meio-fio simples, guias e sarjetas, muretas divisórias de tráfego, canaletas de água tipo U, calçadas, etc.), com motor a diesel com potência minima de 14 CV, transmissão: 1:40, Sistema de partida: elétrico. Direção: manual, Voltagem: 12 V, Chassi: Monobloco, aço1045/1020.
Obs.: referente às especificações técnicas será tolerada uma margem de (+/-) 3% (por cento) em relação as unidades.</t>
    </r>
  </si>
  <si>
    <r>
      <rPr>
        <b/>
        <sz val="11"/>
        <rFont val="Arial"/>
        <family val="2"/>
      </rPr>
      <t>Extrusora de Guia e Sarjeta.</t>
    </r>
    <r>
      <rPr>
        <sz val="11"/>
        <rFont val="Arial"/>
        <family val="2"/>
      </rPr>
      <t xml:space="preserve"> Extrusora de guia e sarjeta para produção de perfis de concreto “in loco” (meio-fio simples, guias e sarjetas, muretas divisórias de tráfego, canaletas de água tipo U, calçadas, etc.), com motor a diesel com potência mínima de 14 CV, transmissão: 1:40, Sistema de partida: elétrico. Direção: manual, Voltagem: 12 V, Chassi: Monobloco, aço1045/1020.
Obs.: referente às especificações técnicas será tolerada uma margem de (+/-) 3% (por cento) em relação as unidades.</t>
    </r>
  </si>
  <si>
    <r>
      <rPr>
        <b/>
        <sz val="11"/>
        <rFont val="Arial"/>
        <family val="2"/>
      </rPr>
      <t>Veículo Picape Pequena Utilitário:</t>
    </r>
    <r>
      <rPr>
        <sz val="11"/>
        <rFont val="Arial"/>
        <family val="2"/>
      </rPr>
      <t xml:space="preserve">  câmbio manual, combustível flex, potência bruta mínima 85 CV, ar condicionado, direção hidráulica, vidro elétrico, som (rádio) e demais acessórios conforme padrão do fabricante. Veiculo emplacado em nome da CODEVASF no DETRAN/BA, com taxas e impostos quitados, zero km/novo, ano de fabricação mínimo 2017, cor branca, com garantia mínima de 12 meses sem limite de hora.
Obs.: referente às especificações técnicas será tolerada uma margem de (+/-) 3% (por cento) em relação as unidades.</t>
    </r>
  </si>
  <si>
    <r>
      <rPr>
        <b/>
        <sz val="11"/>
        <rFont val="Arial"/>
        <family val="2"/>
      </rPr>
      <t xml:space="preserve">Veículo Picape Pequena Utilitário: </t>
    </r>
    <r>
      <rPr>
        <sz val="11"/>
        <rFont val="Arial"/>
        <family val="2"/>
      </rPr>
      <t xml:space="preserve"> câmbio manual, combustível flex, potência bruta mínima 85 CV, ar condicionado, direção hidráulica, vidro elétrico, som (rádio) e demais acessórios conforme padrão do fabricante. Veiculo emplacado em nome da CODEVASF no DETRAN/BA, com taxas e impostos quitados, zero km/novo, ano de fabricação mínimo 2017, cor branca, com garantia mínima de 12 meses sem limite de hora.
Obs.: referente às especificações técnicas será tolerada uma margem de (+/-) 3% (por cento) em relação as unidades.</t>
    </r>
  </si>
  <si>
    <r>
      <rPr>
        <b/>
        <sz val="11"/>
        <rFont val="Arial"/>
        <family val="2"/>
      </rPr>
      <t>Rolo compactador Vibratório Rebocável.</t>
    </r>
    <r>
      <rPr>
        <sz val="11"/>
        <rFont val="Arial"/>
        <family val="2"/>
      </rPr>
      <t xml:space="preserve"> Rolo compactador vibratório rebocável por trator com potência mínima de 60cv, com acionamento mecânico por eixo cardan acoplado na TDP do trator e caixa mecânica multiplicadora; equipado c/ descanço com regulagem de altura na parte frontal do equipamento para facilitar o engate no trator; sistema vibratório com capacidade de proporcionar um impacto dinâmico mínimo de 19.000kg e com características construtivas mínimas de 1.220 mm de diâmetro no tambor, 1.900 mm de largura total, 1.220 mm de altura total, 1.670 mm de largura no tambor, 4.000 kg de peso total, 1” (polegada) de espessura na chapa externa do tambor, 2 ½” (polegada) de espessura nas chapas laterais do chassi, com patas móveis para transformação em rolo patas.
Obs.: referente às especificações técnicas será tolerada uma margem de (+/-) 3% (por cento) em relação as unidades.</t>
    </r>
  </si>
  <si>
    <r>
      <rPr>
        <b/>
        <sz val="11"/>
        <rFont val="Arial"/>
        <family val="2"/>
      </rPr>
      <t>Rolo compactador Vibratório Rebocável.</t>
    </r>
    <r>
      <rPr>
        <sz val="11"/>
        <rFont val="Arial"/>
        <family val="2"/>
      </rPr>
      <t xml:space="preserve"> Rolo compactador vibratório rebocável por trator com potência mínima de 60cv, com acionamento mecânico por eixo cardan acoplado na TDP do trator e caixa mecânica multiplicadora; equipado c/ descanço com regulagem de altura na parte frontal do equipamento para facilitar o engate no trator; sistema vibratório com capacidade de proporcionar um impacto dinâmico mínimo de 19.000kg e com características construtivas mínimas de 1.220 mm de diâmetro no tambor, 1.900 mm de largura total, 1.220 mm de altura total, 1.670 mm de largura no tambor, 4.000 kg de peso total, 1” (polegada) de espessura na chapa externa do tambor, 2 ½” (polegada) de espessura nas chapas laterais do chassi, com patas móveis para transformação em rolo patas.
Obs.: referente às especificações técnicas será tolerada uma margem de (+/-) 3% (por cento) em relação as unidades.
</t>
    </r>
  </si>
  <si>
    <r>
      <rPr>
        <b/>
        <sz val="11"/>
        <rFont val="Arial"/>
        <family val="2"/>
      </rPr>
      <t>Motoniveladora,</t>
    </r>
    <r>
      <rPr>
        <sz val="11"/>
        <rFont val="Arial"/>
        <family val="2"/>
      </rPr>
      <t xml:space="preserve"> potência mínima de 125 CV, zero km/nova, com no mínimo as seguintes especificações:
a) Motor: Aspiração turboalimentado, Potência líquida (SAE J1349) mínima de 125 hp;
b) Peso operacional mínimo: 13.800 kg;
c) Direção: Hidráulica/Hidroestática;
d) Elétrica e instrumentação: temperatura do líquido de arrefecimento do motor,nível de combustível, horímetro, botão de buzina, alarme de ré, som com entrada para pen-driver, etc..
e) Transmissão: 6x4 (traçada);
f) Lâmina: Dimensões mínimas (comprimento x altura x espessura) - 3.600 x 600  x 19 mm;
g) Itens inclusos: escarificador/ripper com no mínimo 5 dentes;
h) Área do Operador: cabine fechada ROPS/FOPS e climatizada (ar-condicionado);
i) Garantia: Garantia mínima 12 meses.
Obs.: referente às especificações técnicas será tolerada uma margem de (+/-) 3% (por cento) em relação as unidades.
</t>
    </r>
  </si>
  <si>
    <r>
      <rPr>
        <b/>
        <sz val="11"/>
        <rFont val="Arial"/>
        <family val="2"/>
      </rPr>
      <t>Motoniveladora,</t>
    </r>
    <r>
      <rPr>
        <sz val="11"/>
        <rFont val="Arial"/>
        <family val="2"/>
      </rPr>
      <t xml:space="preserve"> potência mínima de 125 CV, zero km/nova, com no mínimo as seguintes especificações:
a) Motor: Aspiração turboalimentado, Potência líquida (SAE J1349) mínima de 125 hp;
b) Peso operacional mínimo: 13.800 kg;
c) Direção: Hidráulica/Hidroestática;
d) Elétrica e instrumentação: temperatura do líquido de arrefecimento do motor,nível de combustível, horímetro, botão de buzina, alarme de ré, som com entrada para pen-driver, etc..
e) Transmissão: 6x4 (traçada);
f) Lâmina: Dimensões mínimas (comprimento x altura x espessura) - 3.600 x 600 x 19 mm;
g) Itens inclusos: escarificador/ripper com no mínimo 5 dentes;
h) Área do Operador: cabine fechada ROPS/FOPS e climatizada (ar-condicionado);
i) Garantia: Garantia mínima 12 meses.
Obs.: referente às especificações técnicas será tolerada uma margem de (+/-) 3% (por cento) em relação as unidades.
</t>
    </r>
  </si>
  <si>
    <r>
      <rPr>
        <b/>
        <sz val="11"/>
        <rFont val="Arial"/>
        <family val="2"/>
      </rPr>
      <t>Caminhão Basculante Toco:</t>
    </r>
    <r>
      <rPr>
        <sz val="11"/>
        <rFont val="Arial"/>
        <family val="2"/>
      </rPr>
      <t xml:space="preserve"> Caminhão Basculante, potência máxima de no mínimo 180 CV, cinto de segurança de 03 (três) pontos, carga útil com equipamento (implemento) mínima de 9.000 kg. Com caçamba de capacidade volumétrica mínima 6,00 m³, tampa traseira basculante padrão com fechamento automático, assoalho em aço espessura mínima 4,50 mm, laterais em aço espessura mínima 4,50 mm, pinos de cordas nas laterais, frente e traseira. Cilindro hidráulico central com no mínimo uma unidade, com mangueiras para conexões, caixa metálica para ferramenta, escada lateral, faixas reflexivas e suporte para pá, sistema elétrico e lanternas conforme normas CNT, caixa de ferramentas, faixas reflexivas. Veículo emplacado em nome da CODEVASF no DETRAN/BA, com taxas e impostos quitados, zero km/novo, ano de fabricação mínimo 2017, cor branca, com garantia mínima de 12 meses sem limite de hora.
Obs.: referente às especificações técnicas será tolerada uma margem de (+/-) 3% (por cento) em relação as unidades.
</t>
    </r>
  </si>
  <si>
    <r>
      <rPr>
        <b/>
        <sz val="11"/>
        <rFont val="Arial"/>
        <family val="2"/>
      </rPr>
      <t xml:space="preserve">Veículo de passeio: </t>
    </r>
    <r>
      <rPr>
        <sz val="11"/>
        <rFont val="Arial"/>
        <family val="2"/>
      </rPr>
      <t xml:space="preserve">câmbio manual, combustível flex, potência bruta mínima 72 CV, 4 portas, ar condicionado, direção hidráulica, vidro elétrico, som (rádio) e demais acessórios conforme padrão do fabricante. Veiculo emplacado em nome da CODEVASF no DETRAN/BA, com taxas e impostos quitados, zero km/novo, ano de fabricação mínimo 2017, cor branca, com garantia mínima de 12 meses sem limite de hora.
Obs.: referente às especificações técnicas será tolerada uma margem de (+/-) 3% (por cento) em relação as unidades.
</t>
    </r>
  </si>
  <si>
    <r>
      <rPr>
        <b/>
        <sz val="11"/>
        <rFont val="Arial"/>
        <family val="2"/>
      </rPr>
      <t>Veículo de passeio:</t>
    </r>
    <r>
      <rPr>
        <sz val="11"/>
        <rFont val="Arial"/>
        <family val="2"/>
      </rPr>
      <t xml:space="preserve"> câmbio manual, combustível flex, potência bruta mínima 72 CV, 4 portas, ar condicionado, direção hidráulica, vidro elétrico, som (rádio) e demais acessórios conforme padrão do fabricante. Veiculo emplacado em nome da CODEVASF no DETRAN/BA, com taxas e impostos quitados, zero km/novo, ano de fabricação mínimo 2017, cor branca, com garantia mínima de 12 meses sem limite de hora.
Obs.: referente às especificações técnicas será tolerada uma margem de (+/-) 3% (por cento) em relação as unidades.</t>
    </r>
  </si>
  <si>
    <r>
      <rPr>
        <b/>
        <sz val="11"/>
        <rFont val="Arial"/>
        <family val="2"/>
      </rPr>
      <t>Caminhão Basculante Truck:</t>
    </r>
    <r>
      <rPr>
        <sz val="11"/>
        <rFont val="Arial"/>
        <family val="2"/>
      </rPr>
      <t xml:space="preserve"> Caminhão trucado, com caçamba basculante, sobre chassis, com caçamba de capacidade de no mínimo 10 m³, com acionamento por pistões hidráulicos, caixa de carga com cantos arredondados, construída em aço estrutural reforçado por costelas dobradas em perfil "U", tampa traseira tipo "porteira", com travamento automático, para-choque, faixas refletivas, pintadas na cor branca. Caminhão - c/3º eixos (truck), equipado com tração 6x2, motor diesel com potência máxima (NBR ISO 1585) de no mínimo de 200 CV, peso bruto total homologado de no mínimo 22.000 kg, cabine - pintura cor branca, veículo novo. Veiculo emplacado em nome da CODEVASF no DETRAN/BA, com taxas e impostos quitados, zero km/novo, ano de fabricação mínimo 2017, cor branca, com garantia mínima de 12 meses sem limite de hora.
Obs.: referente às especificações técnicas será tolerada uma margem de (+/-) 3% (por cento) em relação as unidades.</t>
    </r>
  </si>
  <si>
    <r>
      <rPr>
        <b/>
        <sz val="11"/>
        <rFont val="Arial"/>
        <family val="2"/>
      </rPr>
      <t>Caminhão Basculante Truck:</t>
    </r>
    <r>
      <rPr>
        <sz val="11"/>
        <rFont val="Arial"/>
        <family val="2"/>
      </rPr>
      <t xml:space="preserve"> Caminhão trucado, com caçamba basculante, sobre chassis, com caçamba de capacidade de no mínimo 10 m³, com acionamento por pistões hidráulicos, caixa de carga com cantos arredondados, construída em aço estrutural reforçado por costelas dobradas em perfil "U", tampa traseira tipo "porteira", com travamento automático, para-choque, faixas refletivas, pintadas na cor branca. Caminhão - c/3º eixos (truck), equipado com tração 6x2, motor diesel com potência máxima (NBR ISO 1585) de no mínimo de 200 CV, peso bruto total homologado de no mínimo 22.000 kg, cabine - pintura cor branca, veículo novo. Veiculo emplacado em nome da CODEVASF no DETRAN/BA, com taxas e impostos quitados, zero km/novo, ano de fabricação mínimo 2017, cor branca, com garantia mínima de 12 meses sem limite de hora.
Obs.: referente às especificações técnicas será tolerada uma margem de (+/-) 3% (por cento) em relação as unidades.
</t>
    </r>
  </si>
  <si>
    <r>
      <rPr>
        <b/>
        <sz val="11"/>
        <rFont val="Arial"/>
        <family val="2"/>
      </rPr>
      <t>Pá carregadeira sobre rodas:</t>
    </r>
    <r>
      <rPr>
        <sz val="11"/>
        <rFont val="Arial"/>
        <family val="2"/>
      </rPr>
      <t xml:space="preserve"> nova, equipada com motor diesel, potência mínima 125 HP ou unidade equivalente, tração 4x4, caçamba capacidade mínima 1,7 m³, cabine fechada com ar-condicionado, peso operacional mínimo 10.000 kg. Garantia mínima 12 meses.
Obs.: referente às especificações técnicas será tolerada uma margem de (+/-) 3% (por cento) em relação as unidades.</t>
    </r>
  </si>
  <si>
    <r>
      <rPr>
        <b/>
        <sz val="11"/>
        <rFont val="Arial"/>
        <family val="2"/>
      </rPr>
      <t>Pá carregadeira sobre rodas</t>
    </r>
    <r>
      <rPr>
        <sz val="11"/>
        <rFont val="Arial"/>
        <family val="2"/>
      </rPr>
      <t>: nova, equipada com motor diesel, potência mínima 125 HP ou unidade equivalente, tração 4x4, caçamba capacidade mínima 1,7 m³, cabine fechada com ar-condicionado, peso operacional mínimo 10.000 kg. Garantia mínima 12 meses.
Obs.: referente às especificações técnicas será tolerada uma margem de (+/-) 3% (por cento) em relação as unidades.</t>
    </r>
  </si>
  <si>
    <r>
      <rPr>
        <b/>
        <sz val="11"/>
        <rFont val="Arial"/>
        <family val="2"/>
      </rPr>
      <t>Escavadeira Hidráulica sobre esteiras:</t>
    </r>
    <r>
      <rPr>
        <sz val="11"/>
        <rFont val="Arial"/>
        <family val="2"/>
      </rPr>
      <t xml:space="preserve"> nova, com cabine fechada e ar-condicionado, motor diesel, potência mínima 140 HP ou unidade equivalente, capacidade volumétrica da caçamba mínima 1,00 m³, peso operacional mínimo 20.000 kg. Garantia mínima 12 meses.
Obs.: referente às especificações técnicas será tolerada uma margem de (+/-) 3% (por cento) em relação as unidades.</t>
    </r>
  </si>
  <si>
    <r>
      <rPr>
        <b/>
        <sz val="11"/>
        <rFont val="Arial"/>
        <family val="2"/>
      </rPr>
      <t>Escavadeira Hidráulica sobre esteiras:</t>
    </r>
    <r>
      <rPr>
        <sz val="11"/>
        <rFont val="Arial"/>
        <family val="2"/>
      </rPr>
      <t xml:space="preserve"> nova, com cabine fechada e ar-condicionado, motor diesel, potência mínima 140 HP ou unidade equivalente, capacidade volumétrica da caçamba mínima 1,00 m³, peso operacional mínimo 20.000 kg. Garantia mínima 12 meses.
Obs.: referente às especificações técnicas será tolerada uma margem de (+/-) 3% (por cento) em relação as unidades.
</t>
    </r>
  </si>
  <si>
    <r>
      <rPr>
        <b/>
        <sz val="11"/>
        <rFont val="Arial"/>
        <family val="2"/>
      </rPr>
      <t>Trator de esteiras:</t>
    </r>
    <r>
      <rPr>
        <sz val="11"/>
        <rFont val="Arial"/>
        <family val="2"/>
      </rPr>
      <t xml:space="preserve"> novo, equipado com motor diesel, potência mínima de 130 HP ou unidade equivalente, peso operacional mínimo 14.000 kg, lâmina mínimo 3000 mm x 1000 mm, RIPPER com 3 dentes. Garantia mínima 12 meses.
Obs.: referente às especificações técnicas será tolerada uma margem de (+/-) 3% (por cento) em relação as unidades.</t>
    </r>
  </si>
  <si>
    <r>
      <rPr>
        <b/>
        <sz val="11"/>
        <rFont val="Arial"/>
        <family val="2"/>
      </rPr>
      <t>Caminhonete tipo Pick-Up 4X4:</t>
    </r>
    <r>
      <rPr>
        <sz val="11"/>
        <rFont val="Arial"/>
        <family val="2"/>
      </rPr>
      <t xml:space="preserve"> Motor com cilindradas de no mínimo 3.2, potência mínima de 180 Cv, cabine dupla, motor 3.2, diesel, cor branca, quatro portas, zero km, fabricação/modelo ano 2018. Registrado e emplacado (1º emplacamento) e todas as despesas de Licenciamento e Seguro Obrigatório serão do fornecedor. OPCIONAIS DIVERSOS: Ar condicionado e ar quente, direção hidráulica, rodas de liga leve aro 16, bancos em tecido, retrovisores elétricos, Rádio AM/FM estéreo, com CD player/ MP3 e entrada USB, Sistema de alto-falantes internos, compatíveis com a potência do equipamento de som a ser fornecido, Sistema de som e antena integrado e instalado conforme original, Air bag duplo motorista e passageiro, Freio ABS com EBD e BAS, carga útil (total do veículo) de no mínimo de 1.010 kg, câmbio manual de 5 marchas, pneus 265/70 R16, tanque de combustível de 90 Litros, ‘Brake light’ integrado na tampa da caçamba, desembaçador do vidro traseiro, Capa de proteção dos bancos em corvin preto para todos os passageiros e o motorista, protetor de cárter, para-barros dianteiros e traseiros, capota marítima, estribos laterais, para-choque na cor do veículo, banco do motorista com ajuste de altura manual, limpador de para-brisa com temporizador, vidros e travas elétricas nas 04(quatro) portas, alimentação injeção eletrônica,  Protetor de caçamba fabricado em polietileno maciço ultra resistente, sendo maleável de alta qualidade com o protetor da tampa traseira com borda para melhor proteção da carroceria. Garantia técnica de 24 (vinte e quatro) meses a contar da data do recebimento definitivo do bem. A empresa fornecedora deverá ter concessionária autorizada com distância máxima de até 500 km (quatrocentos quilômetros) em relação a cidade de Bom Jesus da Lapa, estado da Bahia, para assistência técnica contra defeitos de fabricação, montagem e funcionamento decorrentes de desgastes prematuros. 
Obs.: referente às especificações técnicas será tolerada uma margem de (+/-) 3% (por cento) em relação as unidades.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</si>
</sst>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R$&quot;\ * #,##0.00_-;\-&quot;R$&quot;\ * #,##0.00_-;_-&quot;R$&quot;\ * &quot;-&quot;??_-;_-@_-"/>
    <numFmt numFmtId="43" formatCode="_-* #,##0.00_-;\-* #,##0.00_-;_-* &quot;-&quot;??_-;_-@_-"/>
    <numFmt numFmtId="164" formatCode="_(* #,##0.00_);_(* \(#,##0.00\);_(* &quot;-&quot;??_);_(@_)"/>
    <numFmt numFmtId="165" formatCode="_(&quot;R$ &quot;* #,##0.00_);_(&quot;R$ &quot;* \(#,##0.00\);_(&quot;R$ &quot;* &quot;-&quot;??_);_(@_)"/>
    <numFmt numFmtId="166" formatCode="dd/mm/yy;@"/>
  </numFmts>
  <fonts count="14" x14ac:knownFonts="1">
    <font>
      <sz val="10"/>
      <name val="Arial"/>
    </font>
    <font>
      <sz val="11"/>
      <color theme="1"/>
      <name val="Calibri"/>
      <family val="2"/>
      <scheme val="minor"/>
    </font>
    <font>
      <sz val="10"/>
      <name val="Arial"/>
      <family val="2"/>
    </font>
    <font>
      <b/>
      <sz val="10"/>
      <name val="Arial"/>
      <family val="2"/>
    </font>
    <font>
      <sz val="10"/>
      <name val="Arial"/>
      <family val="2"/>
    </font>
    <font>
      <sz val="11"/>
      <name val="Arial"/>
      <family val="2"/>
    </font>
    <font>
      <b/>
      <sz val="12"/>
      <name val="Arial"/>
      <family val="2"/>
    </font>
    <font>
      <b/>
      <sz val="14"/>
      <name val="Arial"/>
      <family val="2"/>
    </font>
    <font>
      <b/>
      <sz val="18"/>
      <name val="Arial"/>
      <family val="2"/>
    </font>
    <font>
      <sz val="12"/>
      <name val="Arial"/>
      <family val="2"/>
    </font>
    <font>
      <sz val="10"/>
      <name val="Arial"/>
      <family val="2"/>
    </font>
    <font>
      <sz val="11"/>
      <color indexed="8"/>
      <name val="Calibri"/>
      <family val="2"/>
    </font>
    <font>
      <b/>
      <sz val="11"/>
      <name val="Arial"/>
      <family val="2"/>
    </font>
    <font>
      <b/>
      <sz val="16"/>
      <name val="Arial"/>
      <family val="2"/>
    </font>
  </fonts>
  <fills count="10">
    <fill>
      <patternFill patternType="none"/>
    </fill>
    <fill>
      <patternFill patternType="gray125"/>
    </fill>
    <fill>
      <patternFill patternType="solid">
        <fgColor theme="9" tint="0.59999389629810485"/>
        <bgColor indexed="64"/>
      </patternFill>
    </fill>
    <fill>
      <patternFill patternType="solid">
        <fgColor theme="3" tint="0.59999389629810485"/>
        <bgColor indexed="64"/>
      </patternFill>
    </fill>
    <fill>
      <patternFill patternType="solid">
        <fgColor theme="0"/>
        <bgColor indexed="64"/>
      </patternFill>
    </fill>
    <fill>
      <patternFill patternType="solid">
        <fgColor rgb="FFFF0000"/>
        <bgColor indexed="64"/>
      </patternFill>
    </fill>
    <fill>
      <patternFill patternType="solid">
        <fgColor theme="0" tint="-0.14999847407452621"/>
        <bgColor indexed="64"/>
      </patternFill>
    </fill>
    <fill>
      <patternFill patternType="solid">
        <fgColor theme="3" tint="0.39997558519241921"/>
        <bgColor indexed="64"/>
      </patternFill>
    </fill>
    <fill>
      <patternFill patternType="solid">
        <fgColor theme="1" tint="0.499984740745262"/>
        <bgColor indexed="64"/>
      </patternFill>
    </fill>
    <fill>
      <patternFill patternType="solid">
        <fgColor rgb="FF92D050"/>
        <bgColor indexed="64"/>
      </patternFill>
    </fill>
  </fills>
  <borders count="39">
    <border>
      <left/>
      <right/>
      <top/>
      <bottom/>
      <diagonal/>
    </border>
    <border>
      <left/>
      <right/>
      <top style="thin">
        <color auto="1"/>
      </top>
      <bottom style="thin">
        <color auto="1"/>
      </bottom>
      <diagonal/>
    </border>
    <border>
      <left style="thick">
        <color indexed="64"/>
      </left>
      <right/>
      <top style="thin">
        <color indexed="64"/>
      </top>
      <bottom style="thin">
        <color indexed="64"/>
      </bottom>
      <diagonal/>
    </border>
    <border>
      <left/>
      <right style="thick">
        <color indexed="64"/>
      </right>
      <top style="thin">
        <color auto="1"/>
      </top>
      <bottom style="thin">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right/>
      <top/>
      <bottom style="medium">
        <color indexed="64"/>
      </bottom>
      <diagonal/>
    </border>
    <border>
      <left style="medium">
        <color indexed="64"/>
      </left>
      <right/>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auto="1"/>
      </top>
      <bottom style="thin">
        <color auto="1"/>
      </bottom>
      <diagonal/>
    </border>
    <border>
      <left style="thin">
        <color indexed="64"/>
      </left>
      <right style="thin">
        <color indexed="64"/>
      </right>
      <top/>
      <bottom style="thin">
        <color indexed="64"/>
      </bottom>
      <diagonal/>
    </border>
    <border>
      <left style="hair">
        <color indexed="64"/>
      </left>
      <right style="hair">
        <color indexed="64"/>
      </right>
      <top style="hair">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18">
    <xf numFmtId="0" fontId="0" fillId="0" borderId="0"/>
    <xf numFmtId="43" fontId="4" fillId="0" borderId="0" applyFont="0" applyFill="0" applyBorder="0" applyAlignment="0" applyProtection="0"/>
    <xf numFmtId="43" fontId="2" fillId="0" borderId="0" applyFont="0" applyFill="0" applyBorder="0" applyAlignment="0" applyProtection="0"/>
    <xf numFmtId="44" fontId="10" fillId="0" borderId="0" applyFont="0" applyFill="0" applyBorder="0" applyAlignment="0" applyProtection="0"/>
    <xf numFmtId="0" fontId="11" fillId="0" borderId="0"/>
    <xf numFmtId="164" fontId="10" fillId="0" borderId="0" applyFont="0" applyFill="0" applyBorder="0" applyAlignment="0" applyProtection="0"/>
    <xf numFmtId="0" fontId="1" fillId="0" borderId="0"/>
    <xf numFmtId="165" fontId="2" fillId="0" borderId="0" applyFont="0" applyFill="0" applyBorder="0" applyAlignment="0" applyProtection="0"/>
    <xf numFmtId="165" fontId="2" fillId="0" borderId="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166" fontId="2" fillId="0" borderId="0" applyFill="0" applyBorder="0" applyAlignment="0" applyProtection="0"/>
    <xf numFmtId="164" fontId="2" fillId="0" borderId="0" applyFont="0" applyFill="0" applyBorder="0" applyAlignment="0" applyProtection="0"/>
    <xf numFmtId="166" fontId="2" fillId="0" borderId="0" applyFill="0" applyBorder="0" applyAlignment="0" applyProtection="0"/>
    <xf numFmtId="166" fontId="2" fillId="0" borderId="0" applyFill="0" applyBorder="0" applyAlignment="0" applyProtection="0"/>
    <xf numFmtId="166" fontId="2" fillId="0" borderId="0" applyFill="0" applyBorder="0" applyAlignment="0" applyProtection="0"/>
  </cellStyleXfs>
  <cellXfs count="97">
    <xf numFmtId="0" fontId="0" fillId="0" borderId="0" xfId="0"/>
    <xf numFmtId="0" fontId="2" fillId="0" borderId="0" xfId="0" applyFont="1"/>
    <xf numFmtId="0" fontId="5" fillId="0" borderId="0" xfId="0" applyFont="1"/>
    <xf numFmtId="0" fontId="5" fillId="0" borderId="0" xfId="0" applyFont="1" applyAlignment="1">
      <alignment horizontal="center" vertical="top"/>
    </xf>
    <xf numFmtId="0" fontId="2" fillId="0" borderId="0" xfId="0" applyFont="1" applyAlignment="1">
      <alignment horizontal="left" vertical="top"/>
    </xf>
    <xf numFmtId="0" fontId="2" fillId="0" borderId="0" xfId="0" applyFont="1" applyAlignment="1">
      <alignment horizontal="center" vertical="top"/>
    </xf>
    <xf numFmtId="0" fontId="9" fillId="0" borderId="4" xfId="0" applyFont="1" applyBorder="1"/>
    <xf numFmtId="0" fontId="9" fillId="0" borderId="5" xfId="0" applyFont="1" applyBorder="1"/>
    <xf numFmtId="0" fontId="6" fillId="0" borderId="5" xfId="0" applyFont="1" applyBorder="1"/>
    <xf numFmtId="49" fontId="5" fillId="0" borderId="8" xfId="0" applyNumberFormat="1" applyFont="1" applyBorder="1" applyAlignment="1">
      <alignment horizontal="center" vertical="center"/>
    </xf>
    <xf numFmtId="0" fontId="2" fillId="0" borderId="7" xfId="0" applyFont="1" applyBorder="1" applyAlignment="1">
      <alignment horizontal="center" vertical="center"/>
    </xf>
    <xf numFmtId="0" fontId="3" fillId="0" borderId="7" xfId="0" applyFont="1" applyFill="1" applyBorder="1" applyAlignment="1">
      <alignment horizontal="left" vertical="center" wrapText="1"/>
    </xf>
    <xf numFmtId="0" fontId="13"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5" fillId="0" borderId="10" xfId="0" applyFont="1" applyBorder="1" applyAlignment="1">
      <alignment horizontal="center" vertical="center"/>
    </xf>
    <xf numFmtId="43" fontId="2" fillId="0" borderId="10" xfId="1" applyFont="1" applyBorder="1" applyAlignment="1">
      <alignment vertical="center"/>
    </xf>
    <xf numFmtId="0" fontId="13" fillId="0" borderId="12" xfId="0" applyFont="1" applyFill="1" applyBorder="1" applyAlignment="1">
      <alignment horizontal="center" vertical="center"/>
    </xf>
    <xf numFmtId="43" fontId="2" fillId="0" borderId="13" xfId="1" applyFont="1" applyBorder="1" applyAlignment="1">
      <alignment vertical="center"/>
    </xf>
    <xf numFmtId="44" fontId="3" fillId="0" borderId="11" xfId="3" applyFont="1" applyFill="1" applyBorder="1" applyAlignment="1" applyProtection="1">
      <alignment vertical="center"/>
    </xf>
    <xf numFmtId="4" fontId="3" fillId="2" borderId="16" xfId="2" applyNumberFormat="1" applyFont="1" applyFill="1" applyBorder="1" applyAlignment="1" applyProtection="1">
      <alignment vertical="center"/>
    </xf>
    <xf numFmtId="0" fontId="5" fillId="0" borderId="10" xfId="0" applyFont="1" applyFill="1" applyBorder="1" applyAlignment="1">
      <alignment horizontal="left" vertical="center" wrapText="1"/>
    </xf>
    <xf numFmtId="0" fontId="2" fillId="0" borderId="13" xfId="0" applyFont="1" applyFill="1" applyBorder="1" applyAlignment="1">
      <alignment horizontal="center" vertical="center"/>
    </xf>
    <xf numFmtId="0" fontId="5" fillId="0" borderId="13" xfId="0" applyFont="1" applyBorder="1" applyAlignment="1">
      <alignment vertical="center" wrapText="1"/>
    </xf>
    <xf numFmtId="0" fontId="5" fillId="0" borderId="13" xfId="0" applyFont="1" applyBorder="1" applyAlignment="1">
      <alignment horizontal="center" vertical="center"/>
    </xf>
    <xf numFmtId="44" fontId="3" fillId="0" borderId="14" xfId="3" applyFont="1" applyFill="1" applyBorder="1" applyAlignment="1" applyProtection="1">
      <alignment vertical="center"/>
    </xf>
    <xf numFmtId="44" fontId="6" fillId="0" borderId="6" xfId="3" applyFont="1" applyBorder="1"/>
    <xf numFmtId="0" fontId="2" fillId="0" borderId="17" xfId="0" applyFont="1" applyFill="1" applyBorder="1" applyAlignment="1">
      <alignment horizontal="center" vertical="center"/>
    </xf>
    <xf numFmtId="49" fontId="5" fillId="0" borderId="18" xfId="0" applyNumberFormat="1" applyFont="1" applyBorder="1" applyAlignment="1">
      <alignment horizontal="center" vertical="center"/>
    </xf>
    <xf numFmtId="0" fontId="2" fillId="0" borderId="19" xfId="0" applyFont="1" applyBorder="1" applyAlignment="1">
      <alignment horizontal="center" vertical="center"/>
    </xf>
    <xf numFmtId="0" fontId="3" fillId="0" borderId="19" xfId="0" applyFont="1" applyFill="1" applyBorder="1" applyAlignment="1">
      <alignment horizontal="left" vertical="center" wrapText="1"/>
    </xf>
    <xf numFmtId="0" fontId="6" fillId="0" borderId="19" xfId="0" applyFont="1" applyFill="1" applyBorder="1" applyAlignment="1">
      <alignment horizontal="right" vertical="center"/>
    </xf>
    <xf numFmtId="4" fontId="3" fillId="0" borderId="20" xfId="2" applyNumberFormat="1" applyFont="1" applyFill="1" applyBorder="1" applyAlignment="1" applyProtection="1">
      <alignment vertical="center"/>
    </xf>
    <xf numFmtId="0" fontId="13" fillId="0" borderId="21" xfId="0" applyFont="1" applyFill="1" applyBorder="1" applyAlignment="1">
      <alignment horizontal="center" vertical="center"/>
    </xf>
    <xf numFmtId="0" fontId="2" fillId="0" borderId="22" xfId="0" applyFont="1" applyFill="1" applyBorder="1" applyAlignment="1">
      <alignment horizontal="center" vertical="center"/>
    </xf>
    <xf numFmtId="0" fontId="5" fillId="5" borderId="22" xfId="0" applyFont="1" applyFill="1" applyBorder="1" applyAlignment="1">
      <alignment horizontal="center" vertical="center"/>
    </xf>
    <xf numFmtId="44" fontId="3" fillId="0" borderId="23" xfId="3" applyFont="1" applyFill="1" applyBorder="1" applyAlignment="1" applyProtection="1">
      <alignment vertical="center"/>
    </xf>
    <xf numFmtId="43" fontId="2" fillId="4" borderId="22" xfId="1" applyFont="1" applyFill="1" applyBorder="1" applyAlignment="1">
      <alignment vertical="center"/>
    </xf>
    <xf numFmtId="0" fontId="2" fillId="0" borderId="22" xfId="0" applyFont="1" applyBorder="1" applyAlignment="1">
      <alignment horizontal="center" vertical="center"/>
    </xf>
    <xf numFmtId="44" fontId="2" fillId="4" borderId="22" xfId="3" applyFont="1" applyFill="1" applyBorder="1" applyAlignment="1">
      <alignment horizontal="right" vertical="center"/>
    </xf>
    <xf numFmtId="0" fontId="5" fillId="0" borderId="22" xfId="0" applyFont="1" applyFill="1" applyBorder="1" applyAlignment="1">
      <alignment horizontal="left" vertical="top" wrapText="1"/>
    </xf>
    <xf numFmtId="0" fontId="5" fillId="0" borderId="22" xfId="0" applyFont="1" applyFill="1" applyBorder="1" applyAlignment="1">
      <alignment horizontal="left" vertical="center" wrapText="1"/>
    </xf>
    <xf numFmtId="44" fontId="3" fillId="4" borderId="23" xfId="3" applyFont="1" applyFill="1" applyBorder="1" applyAlignment="1" applyProtection="1">
      <alignment vertical="center"/>
    </xf>
    <xf numFmtId="0" fontId="5" fillId="4" borderId="22" xfId="0" applyFont="1" applyFill="1" applyBorder="1" applyAlignment="1">
      <alignment horizontal="left" vertical="center" wrapText="1"/>
    </xf>
    <xf numFmtId="0" fontId="12" fillId="6" borderId="26" xfId="0" applyFont="1" applyFill="1" applyBorder="1" applyAlignment="1">
      <alignment vertical="center" wrapText="1"/>
    </xf>
    <xf numFmtId="0" fontId="5" fillId="6" borderId="16" xfId="0" applyFont="1" applyFill="1" applyBorder="1" applyAlignment="1">
      <alignment vertical="center" wrapText="1"/>
    </xf>
    <xf numFmtId="4" fontId="3" fillId="7" borderId="24" xfId="2" applyNumberFormat="1" applyFont="1" applyFill="1" applyBorder="1" applyAlignment="1" applyProtection="1">
      <alignment vertical="center"/>
    </xf>
    <xf numFmtId="0" fontId="5" fillId="4" borderId="22" xfId="0" applyFont="1" applyFill="1" applyBorder="1" applyAlignment="1">
      <alignment horizontal="center" vertical="center"/>
    </xf>
    <xf numFmtId="0" fontId="12" fillId="6" borderId="16" xfId="0" applyFont="1" applyFill="1" applyBorder="1" applyAlignment="1">
      <alignment vertical="center" wrapText="1"/>
    </xf>
    <xf numFmtId="0" fontId="6" fillId="0" borderId="7" xfId="0" applyFont="1" applyFill="1" applyBorder="1" applyAlignment="1">
      <alignment horizontal="right" vertical="center"/>
    </xf>
    <xf numFmtId="0" fontId="3" fillId="8" borderId="21" xfId="0" applyFont="1" applyFill="1" applyBorder="1" applyAlignment="1">
      <alignment horizontal="left" vertical="center"/>
    </xf>
    <xf numFmtId="0" fontId="3" fillId="8" borderId="22" xfId="0" applyFont="1" applyFill="1" applyBorder="1" applyAlignment="1">
      <alignment horizontal="center" vertical="center"/>
    </xf>
    <xf numFmtId="0" fontId="3" fillId="8" borderId="23" xfId="0" applyFont="1" applyFill="1" applyBorder="1" applyAlignment="1">
      <alignment horizontal="center" vertical="center"/>
    </xf>
    <xf numFmtId="164" fontId="2" fillId="9" borderId="22" xfId="1" applyNumberFormat="1" applyFont="1" applyFill="1" applyBorder="1" applyAlignment="1">
      <alignment horizontal="center" vertical="center"/>
    </xf>
    <xf numFmtId="0" fontId="0" fillId="4" borderId="21" xfId="0" applyFill="1" applyBorder="1" applyAlignment="1">
      <alignment horizontal="left" vertical="center" wrapText="1"/>
    </xf>
    <xf numFmtId="4" fontId="3" fillId="0" borderId="23" xfId="0" applyNumberFormat="1" applyFont="1" applyBorder="1" applyAlignment="1">
      <alignment horizontal="center" vertical="center"/>
    </xf>
    <xf numFmtId="0" fontId="13" fillId="4" borderId="21" xfId="0" applyFont="1" applyFill="1" applyBorder="1" applyAlignment="1">
      <alignment horizontal="center" vertical="center"/>
    </xf>
    <xf numFmtId="0" fontId="2" fillId="4" borderId="22" xfId="0" applyFont="1" applyFill="1" applyBorder="1" applyAlignment="1">
      <alignment horizontal="center" vertical="center"/>
    </xf>
    <xf numFmtId="0" fontId="5" fillId="4" borderId="22" xfId="0" applyFont="1" applyFill="1" applyBorder="1" applyAlignment="1">
      <alignment vertical="center" wrapText="1"/>
    </xf>
    <xf numFmtId="0" fontId="2" fillId="0" borderId="0" xfId="0" applyFont="1" applyFill="1" applyBorder="1"/>
    <xf numFmtId="0" fontId="5" fillId="0" borderId="22" xfId="0" applyFont="1" applyBorder="1" applyAlignment="1">
      <alignment vertical="center" wrapText="1"/>
    </xf>
    <xf numFmtId="0" fontId="8" fillId="3" borderId="37" xfId="0" applyFont="1" applyFill="1" applyBorder="1" applyAlignment="1"/>
    <xf numFmtId="0" fontId="8" fillId="3" borderId="15" xfId="0" applyFont="1" applyFill="1" applyBorder="1" applyAlignment="1"/>
    <xf numFmtId="0" fontId="8" fillId="3" borderId="38" xfId="0" applyFont="1" applyFill="1" applyBorder="1" applyAlignment="1"/>
    <xf numFmtId="0" fontId="7" fillId="0" borderId="34" xfId="0" applyFont="1" applyBorder="1" applyAlignment="1">
      <alignment vertical="center"/>
    </xf>
    <xf numFmtId="0" fontId="7" fillId="0" borderId="35" xfId="0" applyFont="1" applyBorder="1" applyAlignment="1">
      <alignment vertical="center"/>
    </xf>
    <xf numFmtId="0" fontId="7" fillId="0" borderId="36" xfId="0" applyFont="1" applyBorder="1" applyAlignment="1">
      <alignment vertical="center"/>
    </xf>
    <xf numFmtId="0" fontId="2" fillId="0" borderId="0" xfId="0" applyFont="1" applyAlignment="1">
      <alignment horizontal="center" vertical="center"/>
    </xf>
    <xf numFmtId="0" fontId="5" fillId="0" borderId="0" xfId="0" applyFont="1" applyAlignment="1">
      <alignment vertical="top"/>
    </xf>
    <xf numFmtId="0" fontId="2" fillId="0" borderId="0" xfId="0" applyFont="1" applyAlignment="1"/>
    <xf numFmtId="0" fontId="2" fillId="0" borderId="22" xfId="0" applyFont="1" applyBorder="1" applyAlignment="1">
      <alignment horizontal="center" vertical="center" wrapText="1"/>
    </xf>
    <xf numFmtId="43" fontId="2" fillId="6" borderId="26" xfId="1" applyFont="1" applyFill="1" applyBorder="1" applyAlignment="1">
      <alignment horizontal="center" vertical="center"/>
    </xf>
    <xf numFmtId="43" fontId="2" fillId="6" borderId="16" xfId="1" applyFont="1" applyFill="1" applyBorder="1" applyAlignment="1">
      <alignment horizontal="center" vertical="center"/>
    </xf>
    <xf numFmtId="44" fontId="3" fillId="6" borderId="27" xfId="3" applyFont="1" applyFill="1" applyBorder="1" applyAlignment="1" applyProtection="1">
      <alignment horizontal="center" vertical="center"/>
    </xf>
    <xf numFmtId="44" fontId="3" fillId="6" borderId="29" xfId="3" applyFont="1" applyFill="1" applyBorder="1" applyAlignment="1" applyProtection="1">
      <alignment horizontal="center" vertical="center"/>
    </xf>
    <xf numFmtId="0" fontId="7" fillId="0" borderId="30" xfId="0" applyFont="1" applyFill="1" applyBorder="1" applyAlignment="1">
      <alignment horizontal="center" vertical="center"/>
    </xf>
    <xf numFmtId="0" fontId="7" fillId="0" borderId="32" xfId="0" applyFont="1" applyFill="1" applyBorder="1" applyAlignment="1">
      <alignment horizontal="center" vertical="center"/>
    </xf>
    <xf numFmtId="0" fontId="7" fillId="0" borderId="31" xfId="0" applyFont="1" applyFill="1" applyBorder="1" applyAlignment="1">
      <alignment horizontal="center" vertical="center"/>
    </xf>
    <xf numFmtId="49" fontId="5" fillId="0" borderId="33" xfId="0" applyNumberFormat="1" applyFont="1" applyBorder="1" applyAlignment="1">
      <alignment horizontal="center" vertical="center"/>
    </xf>
    <xf numFmtId="49" fontId="5" fillId="0" borderId="32" xfId="0" applyNumberFormat="1" applyFont="1" applyBorder="1" applyAlignment="1">
      <alignment horizontal="center" vertical="center"/>
    </xf>
    <xf numFmtId="49" fontId="5" fillId="0" borderId="31" xfId="0" applyNumberFormat="1" applyFont="1" applyBorder="1" applyAlignment="1">
      <alignment horizontal="center" vertical="center"/>
    </xf>
    <xf numFmtId="0" fontId="13" fillId="6" borderId="25" xfId="0" applyFont="1" applyFill="1" applyBorder="1" applyAlignment="1">
      <alignment horizontal="center" vertical="center"/>
    </xf>
    <xf numFmtId="0" fontId="13" fillId="6" borderId="28" xfId="0" applyFont="1" applyFill="1" applyBorder="1" applyAlignment="1">
      <alignment horizontal="center" vertical="center"/>
    </xf>
    <xf numFmtId="0" fontId="2" fillId="6" borderId="26" xfId="0" applyFont="1" applyFill="1" applyBorder="1" applyAlignment="1">
      <alignment horizontal="center" vertical="center"/>
    </xf>
    <xf numFmtId="0" fontId="2" fillId="6" borderId="16" xfId="0" applyFont="1" applyFill="1" applyBorder="1" applyAlignment="1">
      <alignment horizontal="center" vertical="center"/>
    </xf>
    <xf numFmtId="0" fontId="5" fillId="6" borderId="26" xfId="0" applyFont="1" applyFill="1" applyBorder="1" applyAlignment="1">
      <alignment horizontal="center" vertical="center"/>
    </xf>
    <xf numFmtId="0" fontId="5" fillId="6" borderId="16" xfId="0" applyFont="1" applyFill="1" applyBorder="1" applyAlignment="1">
      <alignment horizontal="center" vertical="center"/>
    </xf>
    <xf numFmtId="0" fontId="2" fillId="6" borderId="26" xfId="0" applyFont="1" applyFill="1" applyBorder="1" applyAlignment="1">
      <alignment horizontal="center" vertical="center" wrapText="1"/>
    </xf>
    <xf numFmtId="0" fontId="2" fillId="6" borderId="16" xfId="0" applyFont="1" applyFill="1" applyBorder="1" applyAlignment="1">
      <alignment horizontal="center" vertical="center" wrapText="1"/>
    </xf>
    <xf numFmtId="0" fontId="8" fillId="3" borderId="2" xfId="0" applyFont="1" applyFill="1" applyBorder="1" applyAlignment="1">
      <alignment horizontal="center"/>
    </xf>
    <xf numFmtId="0" fontId="8" fillId="3" borderId="1" xfId="0" applyFont="1" applyFill="1" applyBorder="1" applyAlignment="1">
      <alignment horizontal="center"/>
    </xf>
    <xf numFmtId="0" fontId="8" fillId="3" borderId="15" xfId="0" applyFont="1" applyFill="1" applyBorder="1" applyAlignment="1">
      <alignment horizontal="center"/>
    </xf>
    <xf numFmtId="0" fontId="8" fillId="3" borderId="3" xfId="0" applyFont="1" applyFill="1" applyBorder="1" applyAlignment="1">
      <alignment horizontal="center"/>
    </xf>
    <xf numFmtId="0" fontId="6" fillId="0" borderId="7" xfId="0" applyFont="1" applyFill="1" applyBorder="1" applyAlignment="1">
      <alignment horizontal="right"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3" fillId="0" borderId="20" xfId="0" applyFont="1" applyBorder="1" applyAlignment="1">
      <alignment horizontal="center" vertical="center"/>
    </xf>
    <xf numFmtId="0" fontId="12" fillId="0" borderId="22" xfId="0" applyFont="1" applyFill="1" applyBorder="1" applyAlignment="1">
      <alignment horizontal="justify" vertical="center" wrapText="1"/>
    </xf>
  </cellXfs>
  <cellStyles count="18">
    <cellStyle name="Moeda" xfId="3" builtinId="4"/>
    <cellStyle name="Moeda 2" xfId="7"/>
    <cellStyle name="Moeda 3" xfId="8"/>
    <cellStyle name="Normal" xfId="0" builtinId="0"/>
    <cellStyle name="Normal 2" xfId="4"/>
    <cellStyle name="Normal 2 2" xfId="10"/>
    <cellStyle name="Normal 2 3" xfId="9"/>
    <cellStyle name="Normal 3" xfId="11"/>
    <cellStyle name="Normal 4" xfId="6"/>
    <cellStyle name="Separador de milhares 2" xfId="2"/>
    <cellStyle name="Separador de milhares 2 2" xfId="12"/>
    <cellStyle name="Separador de milhares 3" xfId="13"/>
    <cellStyle name="Separador de milhares 4" xfId="14"/>
    <cellStyle name="Separador de milhares 5" xfId="15"/>
    <cellStyle name="Separador de milhares 6" xfId="16"/>
    <cellStyle name="Separador de milhares 7" xfId="17"/>
    <cellStyle name="Vírgula" xfId="1" builtinId="3"/>
    <cellStyle name="Vírgula 2"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38100</xdr:colOff>
          <xdr:row>0</xdr:row>
          <xdr:rowOff>38100</xdr:rowOff>
        </xdr:from>
        <xdr:to>
          <xdr:col>3</xdr:col>
          <xdr:colOff>1295400</xdr:colOff>
          <xdr:row>3</xdr:row>
          <xdr:rowOff>171450</xdr:rowOff>
        </xdr:to>
        <xdr:sp macro="" textlink="">
          <xdr:nvSpPr>
            <xdr:cNvPr id="18433" name="Object 1" hidden="1">
              <a:extLst>
                <a:ext uri="{63B3BB69-23CF-44E3-9099-C40C66FF867C}">
                  <a14:compatExt spid="_x0000_s18433"/>
                </a:ext>
              </a:extLst>
            </xdr:cNvPr>
            <xdr:cNvSpPr/>
          </xdr:nvSpPr>
          <xdr:spPr bwMode="auto">
            <a:xfrm>
              <a:off x="0" y="0"/>
              <a:ext cx="0" cy="0"/>
            </a:xfrm>
            <a:prstGeom prst="rect">
              <a:avLst/>
            </a:prstGeom>
            <a:blipFill dpi="0" rotWithShape="0">
              <a:blip xmlns:r="http://schemas.openxmlformats.org/officeDocument/2006/relationships"/>
              <a:srcRect/>
              <a:stretch>
                <a:fillRect/>
              </a:stretch>
            </a:blipFill>
            <a:ln w="9525">
              <a:solidFill>
                <a:srgbClr val="000000" mc:Ignorable="a14" a14:legacySpreadsheetColorIndex="64"/>
              </a:solidFill>
              <a:miter lim="800000"/>
              <a:headEnd/>
              <a:tailEnd/>
            </a:ln>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webmail3.codevasf.gov.br/Users/pusca/Downloads/Compara&#231;&#227;o%20das%20cota&#231;&#245;es%20impressora%20plotte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taçãos"/>
    </sheetNames>
    <sheetDataSet>
      <sheetData sheetId="0">
        <row r="6">
          <cell r="I6">
            <v>47250</v>
          </cell>
        </row>
        <row r="7">
          <cell r="I7">
            <v>109468</v>
          </cell>
        </row>
      </sheetData>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6"/>
  <sheetViews>
    <sheetView tabSelected="1" view="pageBreakPreview" topLeftCell="A55" zoomScale="78" zoomScaleNormal="100" zoomScaleSheetLayoutView="78" workbookViewId="0">
      <selection activeCell="J57" sqref="J57"/>
    </sheetView>
  </sheetViews>
  <sheetFormatPr defaultRowHeight="12.75" x14ac:dyDescent="0.2"/>
  <cols>
    <col min="1" max="1" width="5.42578125" style="1" customWidth="1"/>
    <col min="2" max="2" width="12" style="1" customWidth="1"/>
    <col min="3" max="3" width="11.140625" style="1" customWidth="1"/>
    <col min="4" max="4" width="115.7109375" style="1" customWidth="1"/>
    <col min="5" max="5" width="6.42578125" style="1" customWidth="1"/>
    <col min="6" max="6" width="8.28515625" style="1" customWidth="1"/>
    <col min="7" max="7" width="15.140625" style="1" bestFit="1" customWidth="1"/>
    <col min="8" max="8" width="22.140625" style="1" customWidth="1"/>
    <col min="9" max="9" width="11.28515625" style="1" bestFit="1" customWidth="1"/>
    <col min="10" max="10" width="24" style="1" bestFit="1" customWidth="1"/>
    <col min="11" max="11" width="11.42578125" style="1" bestFit="1" customWidth="1"/>
    <col min="12" max="16384" width="9.140625" style="1"/>
  </cols>
  <sheetData>
    <row r="1" spans="1:12" ht="14.25" x14ac:dyDescent="0.2">
      <c r="A1" s="4" t="s">
        <v>44</v>
      </c>
      <c r="B1" s="4"/>
      <c r="C1" s="4"/>
      <c r="D1" s="3"/>
      <c r="E1" s="66"/>
      <c r="F1" s="66"/>
      <c r="G1" s="66"/>
      <c r="H1" s="66"/>
    </row>
    <row r="2" spans="1:12" ht="14.25" x14ac:dyDescent="0.2">
      <c r="A2" s="68" t="s">
        <v>42</v>
      </c>
      <c r="B2" s="4"/>
      <c r="C2" s="4"/>
      <c r="D2" s="67"/>
      <c r="E2" s="5"/>
      <c r="F2" s="5"/>
      <c r="G2" s="5"/>
      <c r="H2" s="5"/>
    </row>
    <row r="3" spans="1:12" ht="14.25" x14ac:dyDescent="0.2">
      <c r="A3" s="1" t="s">
        <v>43</v>
      </c>
      <c r="B3" s="2"/>
      <c r="C3" s="2"/>
      <c r="D3" s="3"/>
    </row>
    <row r="4" spans="1:12" ht="14.25" x14ac:dyDescent="0.2">
      <c r="B4" s="2"/>
      <c r="C4" s="2"/>
      <c r="D4" s="3"/>
    </row>
    <row r="5" spans="1:12" ht="14.25" x14ac:dyDescent="0.2">
      <c r="B5" s="2"/>
      <c r="C5" s="2"/>
      <c r="D5" s="3"/>
    </row>
    <row r="6" spans="1:12" ht="3.75" customHeight="1" thickBot="1" x14ac:dyDescent="0.25"/>
    <row r="7" spans="1:12" ht="23.25" customHeight="1" thickBot="1" x14ac:dyDescent="0.25">
      <c r="A7" s="63" t="s">
        <v>0</v>
      </c>
      <c r="B7" s="64"/>
      <c r="C7" s="64"/>
      <c r="D7" s="64"/>
      <c r="E7" s="64"/>
      <c r="F7" s="64"/>
      <c r="G7" s="64"/>
      <c r="H7" s="65"/>
    </row>
    <row r="8" spans="1:12" ht="22.5" customHeight="1" x14ac:dyDescent="0.2">
      <c r="A8" s="27"/>
      <c r="B8" s="28" t="s">
        <v>24</v>
      </c>
      <c r="C8" s="28" t="s">
        <v>25</v>
      </c>
      <c r="D8" s="29" t="s">
        <v>33</v>
      </c>
      <c r="E8" s="30"/>
      <c r="F8" s="30"/>
      <c r="G8" s="30"/>
      <c r="H8" s="31"/>
    </row>
    <row r="9" spans="1:12" ht="23.25" x14ac:dyDescent="0.35">
      <c r="A9" s="60" t="s">
        <v>32</v>
      </c>
      <c r="B9" s="61"/>
      <c r="C9" s="61"/>
      <c r="D9" s="61"/>
      <c r="E9" s="61"/>
      <c r="F9" s="61"/>
      <c r="G9" s="61"/>
      <c r="H9" s="62"/>
    </row>
    <row r="10" spans="1:12" ht="179.25" customHeight="1" x14ac:dyDescent="0.2">
      <c r="A10" s="55" t="s">
        <v>5</v>
      </c>
      <c r="B10" s="56" t="s">
        <v>3</v>
      </c>
      <c r="C10" s="56">
        <v>36531</v>
      </c>
      <c r="D10" s="57" t="s">
        <v>54</v>
      </c>
      <c r="E10" s="56" t="s">
        <v>6</v>
      </c>
      <c r="F10" s="46">
        <v>11</v>
      </c>
      <c r="G10" s="36">
        <v>233231.69</v>
      </c>
      <c r="H10" s="41">
        <f>ROUND(F10*G10,2)</f>
        <v>2565548.59</v>
      </c>
      <c r="L10" s="58"/>
    </row>
    <row r="11" spans="1:12" ht="21.75" customHeight="1" x14ac:dyDescent="0.2">
      <c r="A11" s="80">
        <v>2</v>
      </c>
      <c r="B11" s="82" t="s">
        <v>3</v>
      </c>
      <c r="C11" s="82">
        <v>36531</v>
      </c>
      <c r="D11" s="43" t="s">
        <v>30</v>
      </c>
      <c r="E11" s="82" t="s">
        <v>6</v>
      </c>
      <c r="F11" s="84">
        <v>3</v>
      </c>
      <c r="G11" s="70">
        <f>G10</f>
        <v>233231.69</v>
      </c>
      <c r="H11" s="72">
        <f>ROUND(F11*G11,2)</f>
        <v>699695.07</v>
      </c>
      <c r="L11" s="58"/>
    </row>
    <row r="12" spans="1:12" ht="185.25" customHeight="1" x14ac:dyDescent="0.2">
      <c r="A12" s="81"/>
      <c r="B12" s="83"/>
      <c r="C12" s="83"/>
      <c r="D12" s="44" t="s">
        <v>54</v>
      </c>
      <c r="E12" s="83"/>
      <c r="F12" s="85"/>
      <c r="G12" s="71"/>
      <c r="H12" s="73"/>
      <c r="L12" s="58"/>
    </row>
    <row r="13" spans="1:12" ht="366.75" customHeight="1" x14ac:dyDescent="0.2">
      <c r="A13" s="32">
        <v>3</v>
      </c>
      <c r="B13" s="33" t="s">
        <v>17</v>
      </c>
      <c r="C13" s="33" t="s">
        <v>46</v>
      </c>
      <c r="D13" s="59" t="s">
        <v>57</v>
      </c>
      <c r="E13" s="33" t="s">
        <v>6</v>
      </c>
      <c r="F13" s="46">
        <v>3</v>
      </c>
      <c r="G13" s="36">
        <v>648240.96</v>
      </c>
      <c r="H13" s="35">
        <f>ROUND(F13*G13,2)</f>
        <v>1944722.88</v>
      </c>
    </row>
    <row r="14" spans="1:12" ht="24.95" customHeight="1" x14ac:dyDescent="0.2">
      <c r="A14" s="80">
        <v>4</v>
      </c>
      <c r="B14" s="82" t="s">
        <v>17</v>
      </c>
      <c r="C14" s="82" t="s">
        <v>47</v>
      </c>
      <c r="D14" s="43" t="s">
        <v>30</v>
      </c>
      <c r="E14" s="82" t="s">
        <v>6</v>
      </c>
      <c r="F14" s="84">
        <v>1</v>
      </c>
      <c r="G14" s="70">
        <f>G13</f>
        <v>648240.96</v>
      </c>
      <c r="H14" s="72">
        <f>ROUND(F14*G14,2)</f>
        <v>648240.96</v>
      </c>
    </row>
    <row r="15" spans="1:12" ht="355.5" customHeight="1" x14ac:dyDescent="0.2">
      <c r="A15" s="81"/>
      <c r="B15" s="83"/>
      <c r="C15" s="83"/>
      <c r="D15" s="44" t="s">
        <v>55</v>
      </c>
      <c r="E15" s="83"/>
      <c r="F15" s="85"/>
      <c r="G15" s="71"/>
      <c r="H15" s="73"/>
    </row>
    <row r="16" spans="1:12" ht="176.25" customHeight="1" x14ac:dyDescent="0.2">
      <c r="A16" s="32">
        <v>5</v>
      </c>
      <c r="B16" s="37" t="s">
        <v>12</v>
      </c>
      <c r="C16" s="37" t="s">
        <v>34</v>
      </c>
      <c r="D16" s="96" t="s">
        <v>56</v>
      </c>
      <c r="E16" s="33" t="s">
        <v>6</v>
      </c>
      <c r="F16" s="46">
        <v>6</v>
      </c>
      <c r="G16" s="38">
        <v>230031.58</v>
      </c>
      <c r="H16" s="35">
        <f>ROUND(F16*G16,2)</f>
        <v>1380189.48</v>
      </c>
    </row>
    <row r="17" spans="1:8" ht="24.95" customHeight="1" x14ac:dyDescent="0.2">
      <c r="A17" s="80">
        <v>6</v>
      </c>
      <c r="B17" s="82" t="s">
        <v>12</v>
      </c>
      <c r="C17" s="82" t="s">
        <v>34</v>
      </c>
      <c r="D17" s="43" t="s">
        <v>30</v>
      </c>
      <c r="E17" s="82" t="s">
        <v>6</v>
      </c>
      <c r="F17" s="84">
        <v>1</v>
      </c>
      <c r="G17" s="70">
        <f>G16</f>
        <v>230031.58</v>
      </c>
      <c r="H17" s="72">
        <f>ROUND(F17*G17,2)</f>
        <v>230031.58</v>
      </c>
    </row>
    <row r="18" spans="1:8" ht="129.94999999999999" customHeight="1" x14ac:dyDescent="0.2">
      <c r="A18" s="81"/>
      <c r="B18" s="83"/>
      <c r="C18" s="83"/>
      <c r="D18" s="44" t="s">
        <v>51</v>
      </c>
      <c r="E18" s="83"/>
      <c r="F18" s="85"/>
      <c r="G18" s="71"/>
      <c r="H18" s="73"/>
    </row>
    <row r="19" spans="1:8" ht="150" customHeight="1" x14ac:dyDescent="0.2">
      <c r="A19" s="32">
        <v>7</v>
      </c>
      <c r="B19" s="37" t="s">
        <v>12</v>
      </c>
      <c r="C19" s="69" t="s">
        <v>45</v>
      </c>
      <c r="D19" s="40" t="s">
        <v>52</v>
      </c>
      <c r="E19" s="33" t="s">
        <v>6</v>
      </c>
      <c r="F19" s="46">
        <v>6</v>
      </c>
      <c r="G19" s="38">
        <v>305517.14</v>
      </c>
      <c r="H19" s="35">
        <f>ROUND(F19*G19,2)</f>
        <v>1833102.84</v>
      </c>
    </row>
    <row r="20" spans="1:8" ht="24.95" customHeight="1" x14ac:dyDescent="0.2">
      <c r="A20" s="80">
        <v>8</v>
      </c>
      <c r="B20" s="82" t="s">
        <v>12</v>
      </c>
      <c r="C20" s="86" t="s">
        <v>45</v>
      </c>
      <c r="D20" s="43" t="s">
        <v>30</v>
      </c>
      <c r="E20" s="82" t="s">
        <v>6</v>
      </c>
      <c r="F20" s="84">
        <v>2</v>
      </c>
      <c r="G20" s="70">
        <f>G19</f>
        <v>305517.14</v>
      </c>
      <c r="H20" s="72">
        <f>ROUND(F20*G20,2)</f>
        <v>611034.28</v>
      </c>
    </row>
    <row r="21" spans="1:8" ht="149.25" customHeight="1" x14ac:dyDescent="0.2">
      <c r="A21" s="81"/>
      <c r="B21" s="83"/>
      <c r="C21" s="87"/>
      <c r="D21" s="47" t="s">
        <v>53</v>
      </c>
      <c r="E21" s="83"/>
      <c r="F21" s="85"/>
      <c r="G21" s="71"/>
      <c r="H21" s="73"/>
    </row>
    <row r="22" spans="1:8" ht="78" customHeight="1" x14ac:dyDescent="0.2">
      <c r="A22" s="32">
        <v>9</v>
      </c>
      <c r="B22" s="37" t="s">
        <v>18</v>
      </c>
      <c r="C22" s="37">
        <v>13836</v>
      </c>
      <c r="D22" s="39" t="s">
        <v>58</v>
      </c>
      <c r="E22" s="33" t="s">
        <v>6</v>
      </c>
      <c r="F22" s="46">
        <v>3</v>
      </c>
      <c r="G22" s="36">
        <v>56017.21</v>
      </c>
      <c r="H22" s="35">
        <f>ROUND(F22*G22,2)</f>
        <v>168051.63</v>
      </c>
    </row>
    <row r="23" spans="1:8" ht="0.75" hidden="1" customHeight="1" x14ac:dyDescent="0.2">
      <c r="A23" s="32" t="s">
        <v>9</v>
      </c>
      <c r="B23" s="37" t="s">
        <v>7</v>
      </c>
      <c r="C23" s="37" t="s">
        <v>13</v>
      </c>
      <c r="D23" s="39" t="s">
        <v>14</v>
      </c>
      <c r="E23" s="33" t="s">
        <v>6</v>
      </c>
      <c r="F23" s="34">
        <v>3</v>
      </c>
      <c r="G23" s="36">
        <f>[1]Cotaçãos!$I$7</f>
        <v>109468</v>
      </c>
      <c r="H23" s="35">
        <f t="shared" ref="H23:H54" si="0">ROUND(F23*G23,2)</f>
        <v>328404</v>
      </c>
    </row>
    <row r="24" spans="1:8" ht="57.75" hidden="1" x14ac:dyDescent="0.2">
      <c r="A24" s="32" t="s">
        <v>10</v>
      </c>
      <c r="B24" s="37" t="s">
        <v>8</v>
      </c>
      <c r="C24" s="37">
        <v>6069</v>
      </c>
      <c r="D24" s="39" t="s">
        <v>11</v>
      </c>
      <c r="E24" s="33" t="s">
        <v>6</v>
      </c>
      <c r="F24" s="34">
        <v>3</v>
      </c>
      <c r="G24" s="36"/>
      <c r="H24" s="35">
        <f t="shared" si="0"/>
        <v>0</v>
      </c>
    </row>
    <row r="25" spans="1:8" ht="24.95" customHeight="1" x14ac:dyDescent="0.2">
      <c r="A25" s="80">
        <v>10</v>
      </c>
      <c r="B25" s="82" t="s">
        <v>18</v>
      </c>
      <c r="C25" s="82">
        <v>13836</v>
      </c>
      <c r="D25" s="43" t="s">
        <v>30</v>
      </c>
      <c r="E25" s="82" t="s">
        <v>6</v>
      </c>
      <c r="F25" s="84">
        <v>1</v>
      </c>
      <c r="G25" s="70">
        <f>G22</f>
        <v>56017.21</v>
      </c>
      <c r="H25" s="72">
        <f>ROUND(F25*G25,2)</f>
        <v>56017.21</v>
      </c>
    </row>
    <row r="26" spans="1:8" ht="77.25" customHeight="1" x14ac:dyDescent="0.2">
      <c r="A26" s="81"/>
      <c r="B26" s="83"/>
      <c r="C26" s="83"/>
      <c r="D26" s="44" t="s">
        <v>59</v>
      </c>
      <c r="E26" s="83"/>
      <c r="F26" s="85"/>
      <c r="G26" s="71"/>
      <c r="H26" s="73"/>
    </row>
    <row r="27" spans="1:8" ht="96" customHeight="1" x14ac:dyDescent="0.2">
      <c r="A27" s="32">
        <v>11</v>
      </c>
      <c r="B27" s="37" t="s">
        <v>19</v>
      </c>
      <c r="C27" s="37" t="s">
        <v>13</v>
      </c>
      <c r="D27" s="40" t="s">
        <v>60</v>
      </c>
      <c r="E27" s="33" t="s">
        <v>6</v>
      </c>
      <c r="F27" s="46">
        <v>3</v>
      </c>
      <c r="G27" s="36">
        <f>Cotação!E3</f>
        <v>52486.666666666664</v>
      </c>
      <c r="H27" s="41">
        <f t="shared" si="0"/>
        <v>157460</v>
      </c>
    </row>
    <row r="28" spans="1:8" ht="24.95" customHeight="1" x14ac:dyDescent="0.2">
      <c r="A28" s="80">
        <v>12</v>
      </c>
      <c r="B28" s="82" t="s">
        <v>19</v>
      </c>
      <c r="C28" s="82" t="s">
        <v>13</v>
      </c>
      <c r="D28" s="43" t="s">
        <v>30</v>
      </c>
      <c r="E28" s="82" t="s">
        <v>6</v>
      </c>
      <c r="F28" s="84">
        <v>1</v>
      </c>
      <c r="G28" s="70">
        <f>G27</f>
        <v>52486.666666666664</v>
      </c>
      <c r="H28" s="72">
        <f>ROUND(F28*G28,2)</f>
        <v>52486.67</v>
      </c>
    </row>
    <row r="29" spans="1:8" ht="69.95" customHeight="1" x14ac:dyDescent="0.2">
      <c r="A29" s="81"/>
      <c r="B29" s="83"/>
      <c r="C29" s="83"/>
      <c r="D29" s="44" t="s">
        <v>61</v>
      </c>
      <c r="E29" s="83"/>
      <c r="F29" s="85"/>
      <c r="G29" s="71"/>
      <c r="H29" s="73"/>
    </row>
    <row r="30" spans="1:8" ht="138.75" customHeight="1" x14ac:dyDescent="0.2">
      <c r="A30" s="32">
        <v>13</v>
      </c>
      <c r="B30" s="37" t="s">
        <v>50</v>
      </c>
      <c r="C30" s="37">
        <v>6069</v>
      </c>
      <c r="D30" s="42" t="s">
        <v>62</v>
      </c>
      <c r="E30" s="33" t="s">
        <v>6</v>
      </c>
      <c r="F30" s="46">
        <v>5</v>
      </c>
      <c r="G30" s="36">
        <v>72969.38</v>
      </c>
      <c r="H30" s="35">
        <f t="shared" si="0"/>
        <v>364846.9</v>
      </c>
    </row>
    <row r="31" spans="1:8" ht="24.95" customHeight="1" x14ac:dyDescent="0.2">
      <c r="A31" s="80">
        <v>14</v>
      </c>
      <c r="B31" s="82" t="s">
        <v>50</v>
      </c>
      <c r="C31" s="82">
        <v>6069</v>
      </c>
      <c r="D31" s="43" t="s">
        <v>30</v>
      </c>
      <c r="E31" s="82" t="s">
        <v>6</v>
      </c>
      <c r="F31" s="84">
        <v>1</v>
      </c>
      <c r="G31" s="70">
        <f>G30</f>
        <v>72969.38</v>
      </c>
      <c r="H31" s="72">
        <f>ROUND(F31*G31,2)</f>
        <v>72969.38</v>
      </c>
    </row>
    <row r="32" spans="1:8" ht="147" customHeight="1" x14ac:dyDescent="0.2">
      <c r="A32" s="81"/>
      <c r="B32" s="83"/>
      <c r="C32" s="83"/>
      <c r="D32" s="44" t="s">
        <v>63</v>
      </c>
      <c r="E32" s="83"/>
      <c r="F32" s="85"/>
      <c r="G32" s="71"/>
      <c r="H32" s="73"/>
    </row>
    <row r="33" spans="1:8" ht="201" customHeight="1" x14ac:dyDescent="0.2">
      <c r="A33" s="32">
        <v>15</v>
      </c>
      <c r="B33" s="37" t="s">
        <v>20</v>
      </c>
      <c r="C33" s="37">
        <v>4090</v>
      </c>
      <c r="D33" s="40" t="s">
        <v>64</v>
      </c>
      <c r="E33" s="33" t="s">
        <v>6</v>
      </c>
      <c r="F33" s="46">
        <v>6</v>
      </c>
      <c r="G33" s="36">
        <v>615000</v>
      </c>
      <c r="H33" s="35">
        <f t="shared" si="0"/>
        <v>3690000</v>
      </c>
    </row>
    <row r="34" spans="1:8" ht="24.95" customHeight="1" x14ac:dyDescent="0.2">
      <c r="A34" s="80">
        <v>16</v>
      </c>
      <c r="B34" s="82" t="s">
        <v>20</v>
      </c>
      <c r="C34" s="82">
        <v>4090</v>
      </c>
      <c r="D34" s="43" t="s">
        <v>30</v>
      </c>
      <c r="E34" s="82" t="s">
        <v>6</v>
      </c>
      <c r="F34" s="84">
        <v>2</v>
      </c>
      <c r="G34" s="70">
        <f>G33</f>
        <v>615000</v>
      </c>
      <c r="H34" s="72">
        <f>ROUND(F34*G34,2)</f>
        <v>1230000</v>
      </c>
    </row>
    <row r="35" spans="1:8" ht="192.75" customHeight="1" x14ac:dyDescent="0.2">
      <c r="A35" s="81"/>
      <c r="B35" s="83"/>
      <c r="C35" s="83"/>
      <c r="D35" s="44" t="s">
        <v>65</v>
      </c>
      <c r="E35" s="83"/>
      <c r="F35" s="85"/>
      <c r="G35" s="71"/>
      <c r="H35" s="73"/>
    </row>
    <row r="36" spans="1:8" ht="157.5" customHeight="1" x14ac:dyDescent="0.2">
      <c r="A36" s="32">
        <v>17</v>
      </c>
      <c r="B36" s="37" t="s">
        <v>21</v>
      </c>
      <c r="C36" s="37" t="s">
        <v>22</v>
      </c>
      <c r="D36" s="40" t="s">
        <v>66</v>
      </c>
      <c r="E36" s="33" t="s">
        <v>6</v>
      </c>
      <c r="F36" s="46">
        <v>3</v>
      </c>
      <c r="G36" s="36">
        <v>262261.61</v>
      </c>
      <c r="H36" s="35">
        <f t="shared" si="0"/>
        <v>786784.83</v>
      </c>
    </row>
    <row r="37" spans="1:8" ht="24.95" customHeight="1" x14ac:dyDescent="0.2">
      <c r="A37" s="80">
        <v>18</v>
      </c>
      <c r="B37" s="82" t="s">
        <v>21</v>
      </c>
      <c r="C37" s="82" t="s">
        <v>22</v>
      </c>
      <c r="D37" s="43" t="s">
        <v>30</v>
      </c>
      <c r="E37" s="82" t="s">
        <v>6</v>
      </c>
      <c r="F37" s="84">
        <v>1</v>
      </c>
      <c r="G37" s="70">
        <f>G36</f>
        <v>262261.61</v>
      </c>
      <c r="H37" s="72">
        <f>ROUND(F37*G37,2)</f>
        <v>262261.61</v>
      </c>
    </row>
    <row r="38" spans="1:8" ht="152.25" customHeight="1" x14ac:dyDescent="0.2">
      <c r="A38" s="81"/>
      <c r="B38" s="83"/>
      <c r="C38" s="83"/>
      <c r="D38" s="44" t="s">
        <v>66</v>
      </c>
      <c r="E38" s="83"/>
      <c r="F38" s="85"/>
      <c r="G38" s="71"/>
      <c r="H38" s="73"/>
    </row>
    <row r="39" spans="1:8" ht="97.5" customHeight="1" x14ac:dyDescent="0.2">
      <c r="A39" s="32">
        <v>19</v>
      </c>
      <c r="B39" s="37" t="s">
        <v>49</v>
      </c>
      <c r="C39" s="37" t="s">
        <v>29</v>
      </c>
      <c r="D39" s="40" t="s">
        <v>67</v>
      </c>
      <c r="E39" s="33" t="s">
        <v>6</v>
      </c>
      <c r="F39" s="46">
        <v>3</v>
      </c>
      <c r="G39" s="36">
        <v>41125.67</v>
      </c>
      <c r="H39" s="35">
        <f t="shared" si="0"/>
        <v>123377.01</v>
      </c>
    </row>
    <row r="40" spans="1:8" ht="24.95" customHeight="1" x14ac:dyDescent="0.2">
      <c r="A40" s="80">
        <v>20</v>
      </c>
      <c r="B40" s="82" t="s">
        <v>49</v>
      </c>
      <c r="C40" s="82" t="s">
        <v>29</v>
      </c>
      <c r="D40" s="43" t="s">
        <v>30</v>
      </c>
      <c r="E40" s="82" t="s">
        <v>6</v>
      </c>
      <c r="F40" s="84">
        <v>1</v>
      </c>
      <c r="G40" s="70">
        <f>G39</f>
        <v>41125.67</v>
      </c>
      <c r="H40" s="72">
        <f>ROUND(F40*G40,2)</f>
        <v>41125.67</v>
      </c>
    </row>
    <row r="41" spans="1:8" ht="92.25" customHeight="1" x14ac:dyDescent="0.2">
      <c r="A41" s="81"/>
      <c r="B41" s="83"/>
      <c r="C41" s="83"/>
      <c r="D41" s="44" t="s">
        <v>68</v>
      </c>
      <c r="E41" s="83"/>
      <c r="F41" s="85"/>
      <c r="G41" s="71"/>
      <c r="H41" s="73"/>
    </row>
    <row r="42" spans="1:8" ht="144" customHeight="1" x14ac:dyDescent="0.2">
      <c r="A42" s="32">
        <v>21</v>
      </c>
      <c r="B42" s="37" t="s">
        <v>21</v>
      </c>
      <c r="C42" s="37" t="s">
        <v>23</v>
      </c>
      <c r="D42" s="40" t="s">
        <v>69</v>
      </c>
      <c r="E42" s="33" t="s">
        <v>6</v>
      </c>
      <c r="F42" s="46">
        <v>6</v>
      </c>
      <c r="G42" s="36">
        <v>346198.65</v>
      </c>
      <c r="H42" s="35">
        <f t="shared" si="0"/>
        <v>2077191.9</v>
      </c>
    </row>
    <row r="43" spans="1:8" ht="24.95" customHeight="1" x14ac:dyDescent="0.2">
      <c r="A43" s="80">
        <v>22</v>
      </c>
      <c r="B43" s="82" t="s">
        <v>21</v>
      </c>
      <c r="C43" s="82" t="s">
        <v>23</v>
      </c>
      <c r="D43" s="43" t="s">
        <v>30</v>
      </c>
      <c r="E43" s="82" t="s">
        <v>6</v>
      </c>
      <c r="F43" s="84">
        <v>2</v>
      </c>
      <c r="G43" s="70">
        <f>G42</f>
        <v>346198.65</v>
      </c>
      <c r="H43" s="72">
        <f>ROUND(F43*G43,2)</f>
        <v>692397.3</v>
      </c>
    </row>
    <row r="44" spans="1:8" ht="141" customHeight="1" x14ac:dyDescent="0.2">
      <c r="A44" s="81"/>
      <c r="B44" s="83"/>
      <c r="C44" s="83"/>
      <c r="D44" s="44" t="s">
        <v>70</v>
      </c>
      <c r="E44" s="83"/>
      <c r="F44" s="85"/>
      <c r="G44" s="71"/>
      <c r="H44" s="73"/>
    </row>
    <row r="45" spans="1:8" ht="93.75" customHeight="1" x14ac:dyDescent="0.2">
      <c r="A45" s="32">
        <v>23</v>
      </c>
      <c r="B45" s="37" t="s">
        <v>26</v>
      </c>
      <c r="C45" s="37">
        <v>36517</v>
      </c>
      <c r="D45" s="40" t="s">
        <v>71</v>
      </c>
      <c r="E45" s="33" t="s">
        <v>6</v>
      </c>
      <c r="F45" s="46">
        <v>4</v>
      </c>
      <c r="G45" s="36">
        <v>297480</v>
      </c>
      <c r="H45" s="41">
        <f t="shared" si="0"/>
        <v>1189920</v>
      </c>
    </row>
    <row r="46" spans="1:8" ht="24.95" customHeight="1" x14ac:dyDescent="0.2">
      <c r="A46" s="80">
        <v>24</v>
      </c>
      <c r="B46" s="82" t="s">
        <v>26</v>
      </c>
      <c r="C46" s="82">
        <v>36517</v>
      </c>
      <c r="D46" s="43" t="s">
        <v>30</v>
      </c>
      <c r="E46" s="82" t="s">
        <v>6</v>
      </c>
      <c r="F46" s="84">
        <v>1</v>
      </c>
      <c r="G46" s="70">
        <f>G45</f>
        <v>297480</v>
      </c>
      <c r="H46" s="72">
        <f>ROUND(F46*G46,2)</f>
        <v>297480</v>
      </c>
    </row>
    <row r="47" spans="1:8" ht="90" customHeight="1" x14ac:dyDescent="0.2">
      <c r="A47" s="81"/>
      <c r="B47" s="83"/>
      <c r="C47" s="83"/>
      <c r="D47" s="44" t="s">
        <v>72</v>
      </c>
      <c r="E47" s="83"/>
      <c r="F47" s="85"/>
      <c r="G47" s="71"/>
      <c r="H47" s="73"/>
    </row>
    <row r="48" spans="1:8" ht="75.75" customHeight="1" x14ac:dyDescent="0.2">
      <c r="A48" s="32">
        <v>25</v>
      </c>
      <c r="B48" s="37" t="s">
        <v>27</v>
      </c>
      <c r="C48" s="37">
        <v>14525</v>
      </c>
      <c r="D48" s="40" t="s">
        <v>73</v>
      </c>
      <c r="E48" s="33" t="s">
        <v>6</v>
      </c>
      <c r="F48" s="46">
        <v>3</v>
      </c>
      <c r="G48" s="36">
        <v>500625</v>
      </c>
      <c r="H48" s="35">
        <f t="shared" si="0"/>
        <v>1501875</v>
      </c>
    </row>
    <row r="49" spans="1:8" ht="24.95" customHeight="1" x14ac:dyDescent="0.2">
      <c r="A49" s="80">
        <v>26</v>
      </c>
      <c r="B49" s="82" t="s">
        <v>27</v>
      </c>
      <c r="C49" s="82">
        <v>14525</v>
      </c>
      <c r="D49" s="43" t="s">
        <v>30</v>
      </c>
      <c r="E49" s="82" t="s">
        <v>6</v>
      </c>
      <c r="F49" s="84">
        <v>1</v>
      </c>
      <c r="G49" s="70">
        <f>G48</f>
        <v>500625</v>
      </c>
      <c r="H49" s="72">
        <f>ROUND(F49*G49,2)</f>
        <v>500625</v>
      </c>
    </row>
    <row r="50" spans="1:8" ht="86.25" customHeight="1" x14ac:dyDescent="0.2">
      <c r="A50" s="81"/>
      <c r="B50" s="83"/>
      <c r="C50" s="83"/>
      <c r="D50" s="44" t="s">
        <v>74</v>
      </c>
      <c r="E50" s="83"/>
      <c r="F50" s="85"/>
      <c r="G50" s="71"/>
      <c r="H50" s="73"/>
    </row>
    <row r="51" spans="1:8" ht="63" customHeight="1" x14ac:dyDescent="0.2">
      <c r="A51" s="32">
        <v>27</v>
      </c>
      <c r="B51" s="37" t="s">
        <v>28</v>
      </c>
      <c r="C51" s="37">
        <v>36510</v>
      </c>
      <c r="D51" s="40" t="s">
        <v>75</v>
      </c>
      <c r="E51" s="33" t="s">
        <v>6</v>
      </c>
      <c r="F51" s="46">
        <v>4</v>
      </c>
      <c r="G51" s="36">
        <v>522385.29</v>
      </c>
      <c r="H51" s="35">
        <f t="shared" ref="H51" si="1">ROUND(F51*G51,2)</f>
        <v>2089541.16</v>
      </c>
    </row>
    <row r="52" spans="1:8" ht="24.95" customHeight="1" x14ac:dyDescent="0.2">
      <c r="A52" s="80">
        <v>28</v>
      </c>
      <c r="B52" s="82" t="s">
        <v>28</v>
      </c>
      <c r="C52" s="82">
        <v>36510</v>
      </c>
      <c r="D52" s="43" t="s">
        <v>30</v>
      </c>
      <c r="E52" s="82" t="s">
        <v>6</v>
      </c>
      <c r="F52" s="84">
        <v>1</v>
      </c>
      <c r="G52" s="70">
        <f>G51</f>
        <v>522385.29</v>
      </c>
      <c r="H52" s="72">
        <f>ROUND(F52*G52,2)</f>
        <v>522385.29</v>
      </c>
    </row>
    <row r="53" spans="1:8" ht="76.5" customHeight="1" x14ac:dyDescent="0.2">
      <c r="A53" s="81"/>
      <c r="B53" s="83"/>
      <c r="C53" s="83"/>
      <c r="D53" s="44" t="s">
        <v>75</v>
      </c>
      <c r="E53" s="83"/>
      <c r="F53" s="85"/>
      <c r="G53" s="71"/>
      <c r="H53" s="73"/>
    </row>
    <row r="54" spans="1:8" ht="276.75" customHeight="1" x14ac:dyDescent="0.2">
      <c r="A54" s="32">
        <v>29</v>
      </c>
      <c r="B54" s="37" t="s">
        <v>48</v>
      </c>
      <c r="C54" s="37">
        <v>1159</v>
      </c>
      <c r="D54" s="40" t="s">
        <v>76</v>
      </c>
      <c r="E54" s="33" t="s">
        <v>6</v>
      </c>
      <c r="F54" s="46">
        <v>8</v>
      </c>
      <c r="G54" s="36">
        <v>147949.01</v>
      </c>
      <c r="H54" s="35">
        <f t="shared" si="0"/>
        <v>1183592.08</v>
      </c>
    </row>
    <row r="55" spans="1:8" ht="24.95" customHeight="1" x14ac:dyDescent="0.2">
      <c r="A55" s="80">
        <v>30</v>
      </c>
      <c r="B55" s="82" t="s">
        <v>48</v>
      </c>
      <c r="C55" s="82">
        <v>1159</v>
      </c>
      <c r="D55" s="43" t="s">
        <v>30</v>
      </c>
      <c r="E55" s="82" t="s">
        <v>6</v>
      </c>
      <c r="F55" s="84">
        <v>2</v>
      </c>
      <c r="G55" s="70">
        <v>147949.01</v>
      </c>
      <c r="H55" s="72">
        <f>ROUND(F55*G55,2)</f>
        <v>295898.02</v>
      </c>
    </row>
    <row r="56" spans="1:8" ht="273" customHeight="1" x14ac:dyDescent="0.2">
      <c r="A56" s="81"/>
      <c r="B56" s="83"/>
      <c r="C56" s="83"/>
      <c r="D56" s="44" t="s">
        <v>76</v>
      </c>
      <c r="E56" s="83"/>
      <c r="F56" s="85"/>
      <c r="G56" s="71"/>
      <c r="H56" s="73"/>
    </row>
    <row r="57" spans="1:8" ht="33.75" customHeight="1" thickBot="1" x14ac:dyDescent="0.25">
      <c r="A57" s="77"/>
      <c r="B57" s="78"/>
      <c r="C57" s="78"/>
      <c r="D57" s="79"/>
      <c r="E57" s="74" t="s">
        <v>31</v>
      </c>
      <c r="F57" s="75"/>
      <c r="G57" s="76"/>
      <c r="H57" s="45">
        <f>SUM(H10:H56)</f>
        <v>27597256.34</v>
      </c>
    </row>
    <row r="58" spans="1:8" hidden="1" x14ac:dyDescent="0.2"/>
    <row r="59" spans="1:8" ht="23.25" hidden="1" x14ac:dyDescent="0.35">
      <c r="A59" s="88" t="s">
        <v>1</v>
      </c>
      <c r="B59" s="89"/>
      <c r="C59" s="90"/>
      <c r="D59" s="89"/>
      <c r="E59" s="89"/>
      <c r="F59" s="89"/>
      <c r="G59" s="89"/>
      <c r="H59" s="91"/>
    </row>
    <row r="60" spans="1:8" ht="60" hidden="1" customHeight="1" x14ac:dyDescent="0.2">
      <c r="A60" s="12">
        <v>8</v>
      </c>
      <c r="B60" s="13" t="s">
        <v>12</v>
      </c>
      <c r="C60" s="13">
        <v>37761</v>
      </c>
      <c r="D60" s="20" t="s">
        <v>16</v>
      </c>
      <c r="E60" s="26" t="s">
        <v>6</v>
      </c>
      <c r="F60" s="14">
        <v>12</v>
      </c>
      <c r="G60" s="15">
        <v>176185.87</v>
      </c>
      <c r="H60" s="18">
        <f>ROUND(G60*F60,2)</f>
        <v>2114230.44</v>
      </c>
    </row>
    <row r="61" spans="1:8" ht="54.75" hidden="1" customHeight="1" x14ac:dyDescent="0.2">
      <c r="A61" s="16">
        <v>9</v>
      </c>
      <c r="B61" s="21" t="s">
        <v>4</v>
      </c>
      <c r="C61" s="21">
        <v>37736</v>
      </c>
      <c r="D61" s="22" t="s">
        <v>15</v>
      </c>
      <c r="E61" s="21" t="s">
        <v>6</v>
      </c>
      <c r="F61" s="23">
        <v>12</v>
      </c>
      <c r="G61" s="17">
        <v>19500</v>
      </c>
      <c r="H61" s="24">
        <f>ROUND(G61*F61,2)</f>
        <v>234000</v>
      </c>
    </row>
    <row r="62" spans="1:8" ht="24.75" hidden="1" customHeight="1" thickBot="1" x14ac:dyDescent="0.25">
      <c r="A62" s="9"/>
      <c r="B62" s="10"/>
      <c r="C62" s="10"/>
      <c r="D62" s="11"/>
      <c r="E62" s="92"/>
      <c r="F62" s="92"/>
      <c r="G62" s="48"/>
      <c r="H62" s="19">
        <f>SUM(H60:H61)</f>
        <v>2348230.44</v>
      </c>
    </row>
    <row r="63" spans="1:8" hidden="1" x14ac:dyDescent="0.2"/>
    <row r="64" spans="1:8" hidden="1" x14ac:dyDescent="0.2"/>
    <row r="65" spans="1:8" ht="17.25" hidden="1" thickTop="1" thickBot="1" x14ac:dyDescent="0.3">
      <c r="A65" s="6"/>
      <c r="B65" s="7"/>
      <c r="C65" s="7"/>
      <c r="D65" s="8" t="s">
        <v>2</v>
      </c>
      <c r="E65" s="7"/>
      <c r="F65" s="7"/>
      <c r="G65" s="7"/>
      <c r="H65" s="25">
        <f>H62+H57</f>
        <v>29945486.780000001</v>
      </c>
    </row>
    <row r="66" spans="1:8" ht="13.5" hidden="1" thickTop="1" x14ac:dyDescent="0.2"/>
  </sheetData>
  <mergeCells count="109">
    <mergeCell ref="A59:H59"/>
    <mergeCell ref="E62:F62"/>
    <mergeCell ref="A11:A12"/>
    <mergeCell ref="B11:B12"/>
    <mergeCell ref="C11:C12"/>
    <mergeCell ref="E11:E12"/>
    <mergeCell ref="F11:F12"/>
    <mergeCell ref="G11:G12"/>
    <mergeCell ref="H11:H12"/>
    <mergeCell ref="A14:A15"/>
    <mergeCell ref="B14:B15"/>
    <mergeCell ref="C14:C15"/>
    <mergeCell ref="E14:E15"/>
    <mergeCell ref="F14:F15"/>
    <mergeCell ref="G14:G15"/>
    <mergeCell ref="H14:H15"/>
    <mergeCell ref="A17:A18"/>
    <mergeCell ref="B17:B18"/>
    <mergeCell ref="C17:C18"/>
    <mergeCell ref="E17:E18"/>
    <mergeCell ref="F17:F18"/>
    <mergeCell ref="G17:G18"/>
    <mergeCell ref="A28:A29"/>
    <mergeCell ref="B28:B29"/>
    <mergeCell ref="A20:A21"/>
    <mergeCell ref="B20:B21"/>
    <mergeCell ref="C20:C21"/>
    <mergeCell ref="E20:E21"/>
    <mergeCell ref="F20:F21"/>
    <mergeCell ref="G20:G21"/>
    <mergeCell ref="H20:H21"/>
    <mergeCell ref="C28:C29"/>
    <mergeCell ref="E28:E29"/>
    <mergeCell ref="F28:F29"/>
    <mergeCell ref="G28:G29"/>
    <mergeCell ref="H28:H29"/>
    <mergeCell ref="A25:A26"/>
    <mergeCell ref="B25:B26"/>
    <mergeCell ref="C25:C26"/>
    <mergeCell ref="E25:E26"/>
    <mergeCell ref="F25:F26"/>
    <mergeCell ref="H17:H18"/>
    <mergeCell ref="G25:G26"/>
    <mergeCell ref="H25:H26"/>
    <mergeCell ref="H34:H35"/>
    <mergeCell ref="A37:A38"/>
    <mergeCell ref="B37:B38"/>
    <mergeCell ref="C37:C38"/>
    <mergeCell ref="E37:E38"/>
    <mergeCell ref="F37:F38"/>
    <mergeCell ref="G37:G38"/>
    <mergeCell ref="H37:H38"/>
    <mergeCell ref="A34:A35"/>
    <mergeCell ref="B34:B35"/>
    <mergeCell ref="C34:C35"/>
    <mergeCell ref="E34:E35"/>
    <mergeCell ref="F34:F35"/>
    <mergeCell ref="G34:G35"/>
    <mergeCell ref="A31:A32"/>
    <mergeCell ref="B31:B32"/>
    <mergeCell ref="C31:C32"/>
    <mergeCell ref="E31:E32"/>
    <mergeCell ref="F31:F32"/>
    <mergeCell ref="G31:G32"/>
    <mergeCell ref="H31:H32"/>
    <mergeCell ref="A49:A50"/>
    <mergeCell ref="B49:B50"/>
    <mergeCell ref="C49:C50"/>
    <mergeCell ref="E49:E50"/>
    <mergeCell ref="F49:F50"/>
    <mergeCell ref="G49:G50"/>
    <mergeCell ref="H49:H50"/>
    <mergeCell ref="A46:A47"/>
    <mergeCell ref="B46:B47"/>
    <mergeCell ref="C46:C47"/>
    <mergeCell ref="E46:E47"/>
    <mergeCell ref="F46:F47"/>
    <mergeCell ref="G46:G47"/>
    <mergeCell ref="H46:H47"/>
    <mergeCell ref="G40:G41"/>
    <mergeCell ref="H40:H41"/>
    <mergeCell ref="A43:A44"/>
    <mergeCell ref="B43:B44"/>
    <mergeCell ref="C43:C44"/>
    <mergeCell ref="E43:E44"/>
    <mergeCell ref="F43:F44"/>
    <mergeCell ref="G43:G44"/>
    <mergeCell ref="H43:H44"/>
    <mergeCell ref="A40:A41"/>
    <mergeCell ref="B40:B41"/>
    <mergeCell ref="C40:C41"/>
    <mergeCell ref="E40:E41"/>
    <mergeCell ref="F40:F41"/>
    <mergeCell ref="G55:G56"/>
    <mergeCell ref="H55:H56"/>
    <mergeCell ref="E57:G57"/>
    <mergeCell ref="A57:D57"/>
    <mergeCell ref="A52:A53"/>
    <mergeCell ref="B52:B53"/>
    <mergeCell ref="C52:C53"/>
    <mergeCell ref="E52:E53"/>
    <mergeCell ref="F52:F53"/>
    <mergeCell ref="G52:G53"/>
    <mergeCell ref="H52:H53"/>
    <mergeCell ref="A55:A56"/>
    <mergeCell ref="B55:B56"/>
    <mergeCell ref="C55:C56"/>
    <mergeCell ref="E55:E56"/>
    <mergeCell ref="F55:F56"/>
  </mergeCells>
  <printOptions horizontalCentered="1"/>
  <pageMargins left="0.23622047244094491" right="0.23622047244094491" top="0.74803149606299213" bottom="0.74803149606299213" header="0.31496062992125984" footer="0.31496062992125984"/>
  <pageSetup paperSize="9" scale="51" fitToHeight="0" orientation="portrait" r:id="rId1"/>
  <rowBreaks count="2" manualBreakCount="2">
    <brk id="16" max="16383" man="1"/>
    <brk id="57" max="16383" man="1"/>
  </rowBreaks>
  <drawing r:id="rId2"/>
  <legacyDrawing r:id="rId3"/>
  <oleObjects>
    <mc:AlternateContent xmlns:mc="http://schemas.openxmlformats.org/markup-compatibility/2006">
      <mc:Choice Requires="x14">
        <oleObject progId="Figura do Microsoft Photo Editor 3.0" shapeId="18433" r:id="rId4">
          <objectPr defaultSize="0" autoPict="0" r:id="rId5">
            <anchor moveWithCells="1" sizeWithCells="1">
              <from>
                <xdr:col>0</xdr:col>
                <xdr:colOff>38100</xdr:colOff>
                <xdr:row>0</xdr:row>
                <xdr:rowOff>38100</xdr:rowOff>
              </from>
              <to>
                <xdr:col>3</xdr:col>
                <xdr:colOff>1295400</xdr:colOff>
                <xdr:row>3</xdr:row>
                <xdr:rowOff>171450</xdr:rowOff>
              </to>
            </anchor>
          </objectPr>
        </oleObject>
      </mc:Choice>
      <mc:Fallback>
        <oleObject progId="Figura do Microsoft Photo Editor 3.0" shapeId="1843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workbookViewId="0">
      <selection activeCell="D19" sqref="D19"/>
    </sheetView>
  </sheetViews>
  <sheetFormatPr defaultColWidth="46.85546875" defaultRowHeight="12.75" x14ac:dyDescent="0.2"/>
  <cols>
    <col min="1" max="1" width="37.28515625" customWidth="1"/>
    <col min="2" max="2" width="22.5703125" bestFit="1" customWidth="1"/>
    <col min="3" max="3" width="21.7109375" customWidth="1"/>
    <col min="4" max="4" width="18.5703125" customWidth="1"/>
    <col min="5" max="5" width="18.140625" customWidth="1"/>
  </cols>
  <sheetData>
    <row r="1" spans="1:5" x14ac:dyDescent="0.2">
      <c r="A1" s="93" t="s">
        <v>35</v>
      </c>
      <c r="B1" s="94"/>
      <c r="C1" s="94"/>
      <c r="D1" s="94"/>
      <c r="E1" s="95"/>
    </row>
    <row r="2" spans="1:5" x14ac:dyDescent="0.2">
      <c r="A2" s="49" t="s">
        <v>36</v>
      </c>
      <c r="B2" s="50" t="s">
        <v>37</v>
      </c>
      <c r="C2" s="50" t="s">
        <v>38</v>
      </c>
      <c r="D2" s="50" t="s">
        <v>39</v>
      </c>
      <c r="E2" s="51" t="s">
        <v>40</v>
      </c>
    </row>
    <row r="3" spans="1:5" ht="140.25" x14ac:dyDescent="0.2">
      <c r="A3" s="53" t="s">
        <v>41</v>
      </c>
      <c r="B3" s="52">
        <v>49090</v>
      </c>
      <c r="C3" s="52">
        <v>57990</v>
      </c>
      <c r="D3" s="52">
        <v>50380</v>
      </c>
      <c r="E3" s="54">
        <f>AVERAGE(B3:D3)</f>
        <v>52486.666666666664</v>
      </c>
    </row>
  </sheetData>
  <mergeCells count="1">
    <mergeCell ref="A1:E1"/>
  </mergeCells>
  <printOptions horizontalCentered="1"/>
  <pageMargins left="0.51181102362204722" right="0.51181102362204722" top="0.78740157480314965" bottom="0.78740157480314965"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1</vt:i4>
      </vt:variant>
    </vt:vector>
  </HeadingPairs>
  <TitlesOfParts>
    <vt:vector size="3" baseType="lpstr">
      <vt:lpstr>Resumo</vt:lpstr>
      <vt:lpstr>Cotação</vt:lpstr>
      <vt:lpstr>Resumo!Titulos_de_impressao</vt:lpstr>
    </vt:vector>
  </TitlesOfParts>
  <Company>CODEVASF</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CODEVASF 2ªSR</dc:creator>
  <cp:lastModifiedBy>Arnaldo Dantas de Araujo Filho</cp:lastModifiedBy>
  <cp:lastPrinted>2018-08-10T19:00:41Z</cp:lastPrinted>
  <dcterms:created xsi:type="dcterms:W3CDTF">2008-09-30T13:15:08Z</dcterms:created>
  <dcterms:modified xsi:type="dcterms:W3CDTF">2018-08-10T19:08:57Z</dcterms:modified>
</cp:coreProperties>
</file>