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2"/>
  </bookViews>
  <sheets>
    <sheet name="Codevasf - BDI Materiais" sheetId="18" r:id="rId1"/>
    <sheet name="Codevasf - 9000 BTUs" sheetId="5" r:id="rId2"/>
    <sheet name="Licitante - 9000 BTUs" sheetId="12" r:id="rId3"/>
    <sheet name="Codevasf - 12000 BTUs" sheetId="4" r:id="rId4"/>
    <sheet name="Licitante - 12000 BTUs" sheetId="13" r:id="rId5"/>
    <sheet name="Codevasf - 18000 BTUs" sheetId="6" r:id="rId6"/>
    <sheet name="Licitante - 18000 BTUs" sheetId="14" r:id="rId7"/>
    <sheet name="Codevasf - 24000 BTUs" sheetId="7" r:id="rId8"/>
    <sheet name="Licitante - 24000 BTUs" sheetId="15" r:id="rId9"/>
    <sheet name="Codevasf - 30000 BTUs" sheetId="8" r:id="rId10"/>
    <sheet name="Licitante - 30000 BTUs" sheetId="16" r:id="rId11"/>
    <sheet name="Codevasf - 60000 BTUs" sheetId="11" r:id="rId12"/>
    <sheet name="Licitante - 60000 BTUs" sheetId="17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_lxa1">#REF!</definedName>
    <definedName name="__ptc7">#REF!</definedName>
    <definedName name="_aga14">#REF!</definedName>
    <definedName name="_aga16">#REF!</definedName>
    <definedName name="_asc32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 localSheetId="0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 localSheetId="0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0">#REF!</definedName>
    <definedName name="a">#REF!</definedName>
    <definedName name="a_1">#REF!</definedName>
    <definedName name="a_1_1">#REF!</definedName>
    <definedName name="a_1_4">#REF!</definedName>
    <definedName name="a_2">#N/A</definedName>
    <definedName name="a_3">#N/A</definedName>
    <definedName name="a_4">#REF!</definedName>
    <definedName name="a_6">#REF!</definedName>
    <definedName name="a_6_4">#REF!</definedName>
    <definedName name="aaa" localSheetId="0">#REF!</definedName>
    <definedName name="aaa">#REF!</definedName>
    <definedName name="aaa_1">#N/A</definedName>
    <definedName name="aaa_2">#N/A</definedName>
    <definedName name="aaa_3">#N/A</definedName>
    <definedName name="AccessDatabase" hidden="1">"D:\Arquivos do excel\Planilha modelo1.mdb"</definedName>
    <definedName name="acl">#REF!</definedName>
    <definedName name="aço">#REF!</definedName>
    <definedName name="ade">#REF!</definedName>
    <definedName name="adtimp">#REF!</definedName>
    <definedName name="af" localSheetId="0">#REF!</definedName>
    <definedName name="af">#REF!</definedName>
    <definedName name="af_1">#N/A</definedName>
    <definedName name="af_2">#N/A</definedName>
    <definedName name="af_3">#N/A</definedName>
    <definedName name="af_4">#N/A</definedName>
    <definedName name="afi">#REF!</definedName>
    <definedName name="afp">#REF!</definedName>
    <definedName name="ag" localSheetId="0">#REF!</definedName>
    <definedName name="ag">#REF!</definedName>
    <definedName name="ag_1">#N/A</definedName>
    <definedName name="ag_2">#N/A</definedName>
    <definedName name="ag_3">#N/A</definedName>
    <definedName name="ag_4">#N/A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 localSheetId="0">#REF!</definedName>
    <definedName name="apc">#REF!</definedName>
    <definedName name="apmfs">#REF!</definedName>
    <definedName name="are">#REF!</definedName>
    <definedName name="_xlnm.Print_Area" localSheetId="0">'Codevasf - BDI Materiais'!$B$1:$N$28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 localSheetId="0">#REF!</definedName>
    <definedName name="caba1_0">#REF!</definedName>
    <definedName name="caba4" localSheetId="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 localSheetId="0">#REF!</definedName>
    <definedName name="cho">#REF!</definedName>
    <definedName name="cho_1">#N/A</definedName>
    <definedName name="cho_2">#N/A</definedName>
    <definedName name="cho_3">#N/A</definedName>
    <definedName name="cho_4">#N/A</definedName>
    <definedName name="ci" localSheetId="0">#REF!</definedName>
    <definedName name="ci">#REF!</definedName>
    <definedName name="ci_1">#N/A</definedName>
    <definedName name="ci_2">#N/A</definedName>
    <definedName name="ci_3">#N/A</definedName>
    <definedName name="ci_4">#N/A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">#N/A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" localSheetId="0">#REF!</definedName>
    <definedName name="Excel_BuiltIn_Print_Titles">#N/A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 localSheetId="0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" localSheetId="0">#REF!</definedName>
    <definedName name="ls">#REF!</definedName>
    <definedName name="ls_1">#N/A</definedName>
    <definedName name="ls_2">#N/A</definedName>
    <definedName name="ls_3">#N/A</definedName>
    <definedName name="ls_4">#N/A</definedName>
    <definedName name="LSO">#REF!</definedName>
    <definedName name="lub" localSheetId="0">#REF!</definedName>
    <definedName name="lub">#REF!</definedName>
    <definedName name="lub_1">#REF!</definedName>
    <definedName name="lub_2">#N/A</definedName>
    <definedName name="lub_3">#N/A</definedName>
    <definedName name="lub_4">#N/A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eio" localSheetId="0">#REF!</definedName>
    <definedName name="meio">#REF!</definedName>
    <definedName name="meio_1">#N/A</definedName>
    <definedName name="meio_2">#N/A</definedName>
    <definedName name="meio_3">#N/A</definedName>
    <definedName name="meio_4">#N/A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 localSheetId="0">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 localSheetId="0">#REF!</definedName>
    <definedName name="od">#REF!</definedName>
    <definedName name="od_1">#N/A</definedName>
    <definedName name="od_2">#N/A</definedName>
    <definedName name="od_3">#N/A</definedName>
    <definedName name="od_4">#N/A</definedName>
    <definedName name="odi">#REF!</definedName>
    <definedName name="of" localSheetId="0">#REF!</definedName>
    <definedName name="of">#REF!</definedName>
    <definedName name="of_1">#N/A</definedName>
    <definedName name="of_2">#N/A</definedName>
    <definedName name="of_3">#N/A</definedName>
    <definedName name="of_4">#N/A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 localSheetId="0">#REF!</definedName>
    <definedName name="pdm">#REF!</definedName>
    <definedName name="pdm_1">#REF!</definedName>
    <definedName name="pdm_2">#N/A</definedName>
    <definedName name="pdm_3">#N/A</definedName>
    <definedName name="pdm_4">#N/A</definedName>
    <definedName name="pedra" localSheetId="0">#REF!</definedName>
    <definedName name="pedra">#REF!</definedName>
    <definedName name="pedra_1">#N/A</definedName>
    <definedName name="pedra_2">#N/A</definedName>
    <definedName name="pedra_3">#N/A</definedName>
    <definedName name="pedra_4">#N/A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0">#REF!</definedName>
    <definedName name="port">#REF!</definedName>
    <definedName name="port_1">#N/A</definedName>
    <definedName name="port_2">#N/A</definedName>
    <definedName name="port_3">#N/A</definedName>
    <definedName name="port_4">#N/A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0">#REF!</definedName>
    <definedName name="PREF">#REF!</definedName>
    <definedName name="pref_1">#REF!</definedName>
    <definedName name="PREF_2">#N/A</definedName>
    <definedName name="PREF_3">#N/A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 localSheetId="0">#REF!</definedName>
    <definedName name="rrrrrrrrrrrr">#REF!</definedName>
    <definedName name="rrrrrrrrrrrr_1">#N/A</definedName>
    <definedName name="rrrrrrrrrrrr_2">#N/A</definedName>
    <definedName name="rrrrrrrrrrrr_3">#N/A</definedName>
    <definedName name="rrrrrrrrrrrr_4">#N/A</definedName>
    <definedName name="ruas" localSheetId="0">#REF!</definedName>
    <definedName name="ruas">#REF!</definedName>
    <definedName name="ruas_1">#N/A</definedName>
    <definedName name="ruas_2">#N/A</definedName>
    <definedName name="ruas_3">#N/A</definedName>
    <definedName name="ruas_4">#N/A</definedName>
    <definedName name="s14_">#REF!</definedName>
    <definedName name="SAL">#REF!</definedName>
    <definedName name="se" localSheetId="0">#REF!</definedName>
    <definedName name="se">#REF!</definedName>
    <definedName name="se_1">#N/A</definedName>
    <definedName name="se_2">#N/A</definedName>
    <definedName name="se_3">#N/A</definedName>
    <definedName name="se_4">#N/A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" localSheetId="0">#REF!</definedName>
    <definedName name="sx">#REF!</definedName>
    <definedName name="sx_1">#N/A</definedName>
    <definedName name="sx_2">#N/A</definedName>
    <definedName name="sx_3">#N/A</definedName>
    <definedName name="sx_4">#N/A</definedName>
    <definedName name="sxo">#REF!</definedName>
    <definedName name="tb100cm" localSheetId="0">#REF!</definedName>
    <definedName name="tb100cm">#REF!</definedName>
    <definedName name="tb100cm_1">#N/A</definedName>
    <definedName name="tb100cm_2">#N/A</definedName>
    <definedName name="tb100cm_3">#N/A</definedName>
    <definedName name="tb100cm_4">#N/A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0">#REF!</definedName>
    <definedName name="total">#REF!</definedName>
    <definedName name="total_1">#N/A</definedName>
    <definedName name="total_2">#N/A</definedName>
    <definedName name="total_3">#N/A</definedName>
    <definedName name="total_4">#N/A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xxxxx">#REF!</definedName>
    <definedName name="xxxxxxxxxxxxxx">#REF!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D18" i="5" l="1"/>
  <c r="D18" i="17" l="1"/>
  <c r="D19" i="17" s="1"/>
  <c r="D21" i="17" s="1"/>
  <c r="D18" i="11"/>
  <c r="D19" i="11" s="1"/>
  <c r="D21" i="11" s="1"/>
  <c r="D19" i="16"/>
  <c r="D21" i="16" s="1"/>
  <c r="D18" i="16"/>
  <c r="D18" i="8"/>
  <c r="D19" i="8" s="1"/>
  <c r="D21" i="8" s="1"/>
  <c r="D19" i="15"/>
  <c r="D21" i="15" s="1"/>
  <c r="D18" i="15"/>
  <c r="D18" i="7"/>
  <c r="D19" i="7" s="1"/>
  <c r="D21" i="7" s="1"/>
  <c r="D18" i="14"/>
  <c r="D19" i="14" s="1"/>
  <c r="D21" i="14" s="1"/>
  <c r="D19" i="6"/>
  <c r="D21" i="6" s="1"/>
  <c r="D18" i="6"/>
  <c r="D18" i="13"/>
  <c r="D19" i="13" s="1"/>
  <c r="D21" i="13" s="1"/>
  <c r="D18" i="4"/>
  <c r="D19" i="4" s="1"/>
  <c r="D21" i="4" s="1"/>
  <c r="D19" i="12"/>
  <c r="D21" i="12" s="1"/>
  <c r="D18" i="12"/>
  <c r="D19" i="5"/>
  <c r="D21" i="5" s="1"/>
  <c r="K21" i="18"/>
  <c r="K19" i="18"/>
  <c r="E14" i="18"/>
  <c r="F25" i="18" s="1"/>
  <c r="K12" i="18"/>
  <c r="F23" i="18" l="1"/>
  <c r="K23" i="18" s="1"/>
  <c r="F17" i="18"/>
  <c r="F16" i="18"/>
  <c r="F14" i="18"/>
  <c r="K14" i="18" s="1"/>
  <c r="K25" i="18" s="1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17" i="17" l="1"/>
  <c r="D17" i="16"/>
  <c r="D17" i="15"/>
  <c r="D17" i="14"/>
  <c r="D17" i="13"/>
  <c r="D17" i="12"/>
  <c r="D14" i="11"/>
  <c r="D15" i="11"/>
  <c r="D16" i="11"/>
  <c r="D5" i="11"/>
  <c r="D4" i="11"/>
  <c r="D8" i="11"/>
  <c r="D6" i="11"/>
  <c r="D10" i="11"/>
  <c r="D9" i="11"/>
  <c r="D7" i="11"/>
  <c r="D12" i="11"/>
  <c r="D11" i="11"/>
  <c r="D13" i="11"/>
  <c r="D14" i="8"/>
  <c r="D15" i="8"/>
  <c r="D16" i="8"/>
  <c r="D5" i="8"/>
  <c r="D4" i="8"/>
  <c r="D8" i="8"/>
  <c r="D6" i="8"/>
  <c r="D10" i="8"/>
  <c r="D9" i="8"/>
  <c r="D7" i="8"/>
  <c r="D12" i="8"/>
  <c r="D11" i="8"/>
  <c r="D13" i="8"/>
  <c r="D14" i="7"/>
  <c r="D15" i="7"/>
  <c r="D16" i="7"/>
  <c r="D5" i="7"/>
  <c r="D4" i="7"/>
  <c r="D8" i="7"/>
  <c r="D6" i="7"/>
  <c r="D10" i="7"/>
  <c r="D9" i="7"/>
  <c r="D7" i="7"/>
  <c r="D12" i="7"/>
  <c r="D11" i="7"/>
  <c r="D13" i="7"/>
  <c r="D14" i="6"/>
  <c r="D15" i="6"/>
  <c r="D16" i="6"/>
  <c r="D5" i="6"/>
  <c r="D4" i="6"/>
  <c r="D8" i="6"/>
  <c r="D6" i="6"/>
  <c r="D10" i="6"/>
  <c r="D9" i="6"/>
  <c r="D7" i="6"/>
  <c r="D12" i="6"/>
  <c r="D11" i="6"/>
  <c r="D13" i="6"/>
  <c r="D14" i="5"/>
  <c r="D15" i="5"/>
  <c r="D16" i="5"/>
  <c r="D5" i="5"/>
  <c r="D4" i="5"/>
  <c r="D8" i="5"/>
  <c r="D6" i="5"/>
  <c r="D10" i="5"/>
  <c r="D9" i="5"/>
  <c r="D7" i="5"/>
  <c r="D12" i="5"/>
  <c r="D11" i="5"/>
  <c r="D13" i="5"/>
  <c r="D12" i="4"/>
  <c r="D7" i="4"/>
  <c r="D9" i="4"/>
  <c r="D10" i="4"/>
  <c r="D6" i="4"/>
  <c r="D8" i="4"/>
  <c r="D4" i="4"/>
  <c r="D5" i="4"/>
  <c r="D16" i="4"/>
  <c r="D15" i="4"/>
  <c r="D14" i="4"/>
  <c r="D17" i="7" l="1"/>
  <c r="D17" i="6"/>
  <c r="D17" i="8"/>
  <c r="D17" i="11"/>
  <c r="D17" i="5"/>
  <c r="D11" i="4"/>
  <c r="D13" i="4"/>
  <c r="D17" i="4" l="1"/>
</calcChain>
</file>

<file path=xl/sharedStrings.xml><?xml version="1.0" encoding="utf-8"?>
<sst xmlns="http://schemas.openxmlformats.org/spreadsheetml/2006/main" count="304" uniqueCount="61">
  <si>
    <t>Descrição da Peça</t>
  </si>
  <si>
    <t>Valor Unitário</t>
  </si>
  <si>
    <t>VALOR TOTAL</t>
  </si>
  <si>
    <t>Valor anual por tipo de peça</t>
  </si>
  <si>
    <t>QUANTIDADE DE APARELHOS INSTALADOS NA CODEVASF</t>
  </si>
  <si>
    <t>Qtde. anual por aparelho</t>
  </si>
  <si>
    <t>SUBTOTAL ANUAL</t>
  </si>
  <si>
    <t>Placa eletrônica de comando de ar condicionado SPLIT</t>
  </si>
  <si>
    <t>Sensor de degelo universal de aparelho de ar condicionado SPLIT</t>
  </si>
  <si>
    <t>Placa eletrônica principal multimarcas/universal de ar condicionado SPLIT</t>
  </si>
  <si>
    <t>Conector para cabo universal de ar condicionado SPLIT</t>
  </si>
  <si>
    <t>Motor de ventilador da evaporadora multimarcas/universal de ar condicionado SPLIT</t>
  </si>
  <si>
    <t>Motor de ventilador do condensador multimarcas/universal de ar condicionado SPLIT</t>
  </si>
  <si>
    <t>Compressor de ar condicionado SPLIT</t>
  </si>
  <si>
    <t>Contactora de ar condicionado SPLIT</t>
  </si>
  <si>
    <t>Capacitor compressor para aparelho de ar condicionado SPLIT</t>
  </si>
  <si>
    <t>Capacitor motor condensador para aparelho de ar condiconado SPLIT</t>
  </si>
  <si>
    <t>Válvula de baixa pressão de ar condiconado SPLIT</t>
  </si>
  <si>
    <t>Válvula de alta pressão de ar condiconado SPLIT</t>
  </si>
  <si>
    <t>Turbina de ar condicionado SPLIT</t>
  </si>
  <si>
    <t>PLANILHA DE PREÇOS DA CODEVASF - APARELHOS DE AR CONDICIONADOS (9.000 BTUs)</t>
  </si>
  <si>
    <t>PLANILHA DE PREÇOS DA CODEVASF - APARELHOS DE AR CONDICIONADOS (12.000 BTUs)</t>
  </si>
  <si>
    <t>PLANILHA DE PREÇOS DA CODEVASF - APARELHOS DE AR CONDICIONADOS (18.000 BTUs)</t>
  </si>
  <si>
    <t>PLANILHA DE PREÇOS DA CODEVASF - APARELHOS DE AR CONDICIONADOS (24.000 BTUs)</t>
  </si>
  <si>
    <t>PLANILHA DE PREÇOS DA CODEVASF - APARELHOS DE AR CONDICIONADOS (30.000 BTUs)</t>
  </si>
  <si>
    <t>PLANILHA DE PREÇOS DA CODEVASF - APARELHOS DE AR CONDICIONADOS (60.000 BTUs)</t>
  </si>
  <si>
    <t>PLANILHA DE PREÇOS DA LICITANTE - APARELHOS DE AR CONDICIONADOS (24.000 BTUs)</t>
  </si>
  <si>
    <t>PLANILHA DE PREÇOS DA LICITANTE - APARELHOS DE AR CONDICIONADOS (30.000 BTUs)</t>
  </si>
  <si>
    <t>PLANILHA DE PREÇOS DA LICITANTE - APARELHOS DE AR CONDICIONADOS (60.000 BTUs)</t>
  </si>
  <si>
    <t>PLANILHA DE PREÇOS DA LICITANTE - APARELHOS DE AR CONDICIONADOS (9.000 BTUs)</t>
  </si>
  <si>
    <t>PLANILHA DE PREÇOS DA LICITANTE - APARELHOS DE AR CONDICIONADOS (12.000 BTUs)</t>
  </si>
  <si>
    <t>PLANILHA DE PREÇOS DA LICITANTE - APARELHOS DE AR CONDICIONADOS (18.000 BTUs)</t>
  </si>
  <si>
    <t>BDI</t>
  </si>
  <si>
    <t xml:space="preserve">                                           Ministério da Integração Nacional - MI</t>
  </si>
  <si>
    <t xml:space="preserve">                                           Companhia  de  Desenvolvimento  dos  Vales  do  São  Francisco e do Parnaíba</t>
  </si>
  <si>
    <t xml:space="preserve">                                           2ª SUPERINTENDÊNCIA REGIONAL</t>
  </si>
  <si>
    <t>DETALHAMENTO DO BDI</t>
  </si>
  <si>
    <t>Materiais</t>
  </si>
  <si>
    <t>Item</t>
  </si>
  <si>
    <t>Descrição dos serviços</t>
  </si>
  <si>
    <t>Custo Direto (%)</t>
  </si>
  <si>
    <t>Preço de Venda (%)</t>
  </si>
  <si>
    <t>Administração Central (A)</t>
  </si>
  <si>
    <t>A</t>
  </si>
  <si>
    <t>Impostos e Taxas (I)</t>
  </si>
  <si>
    <t>I</t>
  </si>
  <si>
    <t>2.1</t>
  </si>
  <si>
    <t>ISS</t>
  </si>
  <si>
    <t>2.2</t>
  </si>
  <si>
    <t>PIS</t>
  </si>
  <si>
    <t>2.3</t>
  </si>
  <si>
    <t>Cofins</t>
  </si>
  <si>
    <t>3</t>
  </si>
  <si>
    <t>Taxa de Risco ( R)</t>
  </si>
  <si>
    <t>R</t>
  </si>
  <si>
    <t>Despesas Financeiras (F)</t>
  </si>
  <si>
    <t>F</t>
  </si>
  <si>
    <t>Lucro (L)</t>
  </si>
  <si>
    <t>L</t>
  </si>
  <si>
    <t>BDI* (%)</t>
  </si>
  <si>
    <t>(*) BDI = ((1+A+R+F)/(1-(I+L))-1)*100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</si>
</sst>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color theme="1"/>
      <name val="Times"/>
    </font>
    <font>
      <sz val="10"/>
      <color theme="1"/>
      <name val="Times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44" fontId="2" fillId="3" borderId="1" xfId="1" applyFont="1" applyFill="1" applyBorder="1" applyAlignment="1" applyProtection="1">
      <alignment horizontal="center"/>
      <protection locked="0"/>
    </xf>
    <xf numFmtId="0" fontId="4" fillId="4" borderId="0" xfId="2" applyFont="1" applyFill="1" applyAlignment="1">
      <alignment horizontal="center"/>
    </xf>
    <xf numFmtId="0" fontId="4" fillId="4" borderId="0" xfId="2" applyFont="1" applyFill="1"/>
    <xf numFmtId="0" fontId="4" fillId="0" borderId="0" xfId="2" applyFont="1"/>
    <xf numFmtId="0" fontId="4" fillId="0" borderId="0" xfId="2" applyFont="1" applyFill="1"/>
    <xf numFmtId="0" fontId="4" fillId="0" borderId="0" xfId="2" applyFont="1" applyFill="1" applyAlignment="1">
      <alignment horizontal="center"/>
    </xf>
    <xf numFmtId="49" fontId="4" fillId="0" borderId="0" xfId="2" applyNumberFormat="1" applyFont="1" applyFill="1"/>
    <xf numFmtId="0" fontId="5" fillId="0" borderId="0" xfId="3" applyFont="1"/>
    <xf numFmtId="0" fontId="5" fillId="0" borderId="1" xfId="3" applyFont="1" applyBorder="1" applyAlignment="1">
      <alignment horizontal="center"/>
    </xf>
    <xf numFmtId="0" fontId="5" fillId="0" borderId="1" xfId="3" applyFont="1" applyBorder="1"/>
    <xf numFmtId="0" fontId="6" fillId="5" borderId="1" xfId="3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/>
    </xf>
    <xf numFmtId="0" fontId="6" fillId="0" borderId="1" xfId="3" applyFont="1" applyBorder="1"/>
    <xf numFmtId="10" fontId="6" fillId="0" borderId="1" xfId="3" applyNumberFormat="1" applyFont="1" applyBorder="1"/>
    <xf numFmtId="10" fontId="5" fillId="0" borderId="0" xfId="3" applyNumberFormat="1" applyFont="1"/>
    <xf numFmtId="10" fontId="5" fillId="0" borderId="1" xfId="3" applyNumberFormat="1" applyFont="1" applyBorder="1"/>
    <xf numFmtId="49" fontId="5" fillId="0" borderId="1" xfId="3" applyNumberFormat="1" applyFont="1" applyBorder="1" applyAlignment="1">
      <alignment horizontal="right"/>
    </xf>
    <xf numFmtId="49" fontId="5" fillId="0" borderId="1" xfId="3" applyNumberFormat="1" applyFont="1" applyBorder="1" applyAlignment="1">
      <alignment horizontal="center"/>
    </xf>
    <xf numFmtId="49" fontId="6" fillId="0" borderId="1" xfId="3" applyNumberFormat="1" applyFont="1" applyBorder="1" applyAlignment="1">
      <alignment horizontal="center"/>
    </xf>
    <xf numFmtId="4" fontId="5" fillId="0" borderId="1" xfId="3" applyNumberFormat="1" applyFont="1" applyBorder="1"/>
    <xf numFmtId="0" fontId="5" fillId="5" borderId="1" xfId="3" applyFont="1" applyFill="1" applyBorder="1" applyAlignment="1">
      <alignment horizontal="center"/>
    </xf>
    <xf numFmtId="0" fontId="6" fillId="5" borderId="1" xfId="3" applyFont="1" applyFill="1" applyBorder="1" applyAlignment="1">
      <alignment horizontal="center"/>
    </xf>
    <xf numFmtId="4" fontId="5" fillId="5" borderId="1" xfId="3" applyNumberFormat="1" applyFont="1" applyFill="1" applyBorder="1"/>
    <xf numFmtId="10" fontId="6" fillId="5" borderId="1" xfId="3" applyNumberFormat="1" applyFont="1" applyFill="1" applyBorder="1"/>
    <xf numFmtId="0" fontId="5" fillId="0" borderId="1" xfId="3" applyFont="1" applyBorder="1" applyAlignment="1">
      <alignment horizontal="left"/>
    </xf>
    <xf numFmtId="0" fontId="5" fillId="0" borderId="0" xfId="3" applyFont="1" applyAlignment="1">
      <alignment horizontal="center"/>
    </xf>
    <xf numFmtId="44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4">
    <cellStyle name="Moeda" xfId="1" builtinId="4"/>
    <cellStyle name="Normal" xfId="0" builtinId="0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0</xdr:row>
          <xdr:rowOff>0</xdr:rowOff>
        </xdr:from>
        <xdr:to>
          <xdr:col>3</xdr:col>
          <xdr:colOff>371475</xdr:colOff>
          <xdr:row>3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"/>
  <sheetViews>
    <sheetView showGridLines="0" view="pageBreakPreview" zoomScaleNormal="85" zoomScaleSheetLayoutView="100" workbookViewId="0">
      <selection activeCell="G6" sqref="G6"/>
    </sheetView>
  </sheetViews>
  <sheetFormatPr defaultColWidth="11.42578125" defaultRowHeight="12.75" x14ac:dyDescent="0.2"/>
  <cols>
    <col min="1" max="2" width="11.42578125" style="17"/>
    <col min="3" max="3" width="7" style="36" customWidth="1"/>
    <col min="4" max="4" width="30.42578125" style="17" customWidth="1"/>
    <col min="5" max="5" width="12.28515625" style="17" customWidth="1"/>
    <col min="6" max="6" width="11.140625" style="17" customWidth="1"/>
    <col min="7" max="7" width="8.7109375" style="17" customWidth="1"/>
    <col min="8" max="8" width="10" style="17" hidden="1" customWidth="1"/>
    <col min="9" max="9" width="9.42578125" style="17" hidden="1" customWidth="1"/>
    <col min="10" max="10" width="14.42578125" style="17" hidden="1" customWidth="1"/>
    <col min="11" max="11" width="0" style="17" hidden="1" customWidth="1"/>
    <col min="12" max="12" width="14.42578125" style="17" hidden="1" customWidth="1"/>
    <col min="13" max="13" width="0" style="17" hidden="1" customWidth="1"/>
    <col min="14" max="258" width="11.42578125" style="17"/>
    <col min="259" max="259" width="7" style="17" customWidth="1"/>
    <col min="260" max="260" width="30.42578125" style="17" customWidth="1"/>
    <col min="261" max="261" width="12.28515625" style="17" customWidth="1"/>
    <col min="262" max="262" width="11.140625" style="17" customWidth="1"/>
    <col min="263" max="263" width="8.7109375" style="17" customWidth="1"/>
    <col min="264" max="269" width="0" style="17" hidden="1" customWidth="1"/>
    <col min="270" max="514" width="11.42578125" style="17"/>
    <col min="515" max="515" width="7" style="17" customWidth="1"/>
    <col min="516" max="516" width="30.42578125" style="17" customWidth="1"/>
    <col min="517" max="517" width="12.28515625" style="17" customWidth="1"/>
    <col min="518" max="518" width="11.140625" style="17" customWidth="1"/>
    <col min="519" max="519" width="8.7109375" style="17" customWidth="1"/>
    <col min="520" max="525" width="0" style="17" hidden="1" customWidth="1"/>
    <col min="526" max="770" width="11.42578125" style="17"/>
    <col min="771" max="771" width="7" style="17" customWidth="1"/>
    <col min="772" max="772" width="30.42578125" style="17" customWidth="1"/>
    <col min="773" max="773" width="12.28515625" style="17" customWidth="1"/>
    <col min="774" max="774" width="11.140625" style="17" customWidth="1"/>
    <col min="775" max="775" width="8.7109375" style="17" customWidth="1"/>
    <col min="776" max="781" width="0" style="17" hidden="1" customWidth="1"/>
    <col min="782" max="1026" width="11.42578125" style="17"/>
    <col min="1027" max="1027" width="7" style="17" customWidth="1"/>
    <col min="1028" max="1028" width="30.42578125" style="17" customWidth="1"/>
    <col min="1029" max="1029" width="12.28515625" style="17" customWidth="1"/>
    <col min="1030" max="1030" width="11.140625" style="17" customWidth="1"/>
    <col min="1031" max="1031" width="8.7109375" style="17" customWidth="1"/>
    <col min="1032" max="1037" width="0" style="17" hidden="1" customWidth="1"/>
    <col min="1038" max="1282" width="11.42578125" style="17"/>
    <col min="1283" max="1283" width="7" style="17" customWidth="1"/>
    <col min="1284" max="1284" width="30.42578125" style="17" customWidth="1"/>
    <col min="1285" max="1285" width="12.28515625" style="17" customWidth="1"/>
    <col min="1286" max="1286" width="11.140625" style="17" customWidth="1"/>
    <col min="1287" max="1287" width="8.7109375" style="17" customWidth="1"/>
    <col min="1288" max="1293" width="0" style="17" hidden="1" customWidth="1"/>
    <col min="1294" max="1538" width="11.42578125" style="17"/>
    <col min="1539" max="1539" width="7" style="17" customWidth="1"/>
    <col min="1540" max="1540" width="30.42578125" style="17" customWidth="1"/>
    <col min="1541" max="1541" width="12.28515625" style="17" customWidth="1"/>
    <col min="1542" max="1542" width="11.140625" style="17" customWidth="1"/>
    <col min="1543" max="1543" width="8.7109375" style="17" customWidth="1"/>
    <col min="1544" max="1549" width="0" style="17" hidden="1" customWidth="1"/>
    <col min="1550" max="1794" width="11.42578125" style="17"/>
    <col min="1795" max="1795" width="7" style="17" customWidth="1"/>
    <col min="1796" max="1796" width="30.42578125" style="17" customWidth="1"/>
    <col min="1797" max="1797" width="12.28515625" style="17" customWidth="1"/>
    <col min="1798" max="1798" width="11.140625" style="17" customWidth="1"/>
    <col min="1799" max="1799" width="8.7109375" style="17" customWidth="1"/>
    <col min="1800" max="1805" width="0" style="17" hidden="1" customWidth="1"/>
    <col min="1806" max="2050" width="11.42578125" style="17"/>
    <col min="2051" max="2051" width="7" style="17" customWidth="1"/>
    <col min="2052" max="2052" width="30.42578125" style="17" customWidth="1"/>
    <col min="2053" max="2053" width="12.28515625" style="17" customWidth="1"/>
    <col min="2054" max="2054" width="11.140625" style="17" customWidth="1"/>
    <col min="2055" max="2055" width="8.7109375" style="17" customWidth="1"/>
    <col min="2056" max="2061" width="0" style="17" hidden="1" customWidth="1"/>
    <col min="2062" max="2306" width="11.42578125" style="17"/>
    <col min="2307" max="2307" width="7" style="17" customWidth="1"/>
    <col min="2308" max="2308" width="30.42578125" style="17" customWidth="1"/>
    <col min="2309" max="2309" width="12.28515625" style="17" customWidth="1"/>
    <col min="2310" max="2310" width="11.140625" style="17" customWidth="1"/>
    <col min="2311" max="2311" width="8.7109375" style="17" customWidth="1"/>
    <col min="2312" max="2317" width="0" style="17" hidden="1" customWidth="1"/>
    <col min="2318" max="2562" width="11.42578125" style="17"/>
    <col min="2563" max="2563" width="7" style="17" customWidth="1"/>
    <col min="2564" max="2564" width="30.42578125" style="17" customWidth="1"/>
    <col min="2565" max="2565" width="12.28515625" style="17" customWidth="1"/>
    <col min="2566" max="2566" width="11.140625" style="17" customWidth="1"/>
    <col min="2567" max="2567" width="8.7109375" style="17" customWidth="1"/>
    <col min="2568" max="2573" width="0" style="17" hidden="1" customWidth="1"/>
    <col min="2574" max="2818" width="11.42578125" style="17"/>
    <col min="2819" max="2819" width="7" style="17" customWidth="1"/>
    <col min="2820" max="2820" width="30.42578125" style="17" customWidth="1"/>
    <col min="2821" max="2821" width="12.28515625" style="17" customWidth="1"/>
    <col min="2822" max="2822" width="11.140625" style="17" customWidth="1"/>
    <col min="2823" max="2823" width="8.7109375" style="17" customWidth="1"/>
    <col min="2824" max="2829" width="0" style="17" hidden="1" customWidth="1"/>
    <col min="2830" max="3074" width="11.42578125" style="17"/>
    <col min="3075" max="3075" width="7" style="17" customWidth="1"/>
    <col min="3076" max="3076" width="30.42578125" style="17" customWidth="1"/>
    <col min="3077" max="3077" width="12.28515625" style="17" customWidth="1"/>
    <col min="3078" max="3078" width="11.140625" style="17" customWidth="1"/>
    <col min="3079" max="3079" width="8.7109375" style="17" customWidth="1"/>
    <col min="3080" max="3085" width="0" style="17" hidden="1" customWidth="1"/>
    <col min="3086" max="3330" width="11.42578125" style="17"/>
    <col min="3331" max="3331" width="7" style="17" customWidth="1"/>
    <col min="3332" max="3332" width="30.42578125" style="17" customWidth="1"/>
    <col min="3333" max="3333" width="12.28515625" style="17" customWidth="1"/>
    <col min="3334" max="3334" width="11.140625" style="17" customWidth="1"/>
    <col min="3335" max="3335" width="8.7109375" style="17" customWidth="1"/>
    <col min="3336" max="3341" width="0" style="17" hidden="1" customWidth="1"/>
    <col min="3342" max="3586" width="11.42578125" style="17"/>
    <col min="3587" max="3587" width="7" style="17" customWidth="1"/>
    <col min="3588" max="3588" width="30.42578125" style="17" customWidth="1"/>
    <col min="3589" max="3589" width="12.28515625" style="17" customWidth="1"/>
    <col min="3590" max="3590" width="11.140625" style="17" customWidth="1"/>
    <col min="3591" max="3591" width="8.7109375" style="17" customWidth="1"/>
    <col min="3592" max="3597" width="0" style="17" hidden="1" customWidth="1"/>
    <col min="3598" max="3842" width="11.42578125" style="17"/>
    <col min="3843" max="3843" width="7" style="17" customWidth="1"/>
    <col min="3844" max="3844" width="30.42578125" style="17" customWidth="1"/>
    <col min="3845" max="3845" width="12.28515625" style="17" customWidth="1"/>
    <col min="3846" max="3846" width="11.140625" style="17" customWidth="1"/>
    <col min="3847" max="3847" width="8.7109375" style="17" customWidth="1"/>
    <col min="3848" max="3853" width="0" style="17" hidden="1" customWidth="1"/>
    <col min="3854" max="4098" width="11.42578125" style="17"/>
    <col min="4099" max="4099" width="7" style="17" customWidth="1"/>
    <col min="4100" max="4100" width="30.42578125" style="17" customWidth="1"/>
    <col min="4101" max="4101" width="12.28515625" style="17" customWidth="1"/>
    <col min="4102" max="4102" width="11.140625" style="17" customWidth="1"/>
    <col min="4103" max="4103" width="8.7109375" style="17" customWidth="1"/>
    <col min="4104" max="4109" width="0" style="17" hidden="1" customWidth="1"/>
    <col min="4110" max="4354" width="11.42578125" style="17"/>
    <col min="4355" max="4355" width="7" style="17" customWidth="1"/>
    <col min="4356" max="4356" width="30.42578125" style="17" customWidth="1"/>
    <col min="4357" max="4357" width="12.28515625" style="17" customWidth="1"/>
    <col min="4358" max="4358" width="11.140625" style="17" customWidth="1"/>
    <col min="4359" max="4359" width="8.7109375" style="17" customWidth="1"/>
    <col min="4360" max="4365" width="0" style="17" hidden="1" customWidth="1"/>
    <col min="4366" max="4610" width="11.42578125" style="17"/>
    <col min="4611" max="4611" width="7" style="17" customWidth="1"/>
    <col min="4612" max="4612" width="30.42578125" style="17" customWidth="1"/>
    <col min="4613" max="4613" width="12.28515625" style="17" customWidth="1"/>
    <col min="4614" max="4614" width="11.140625" style="17" customWidth="1"/>
    <col min="4615" max="4615" width="8.7109375" style="17" customWidth="1"/>
    <col min="4616" max="4621" width="0" style="17" hidden="1" customWidth="1"/>
    <col min="4622" max="4866" width="11.42578125" style="17"/>
    <col min="4867" max="4867" width="7" style="17" customWidth="1"/>
    <col min="4868" max="4868" width="30.42578125" style="17" customWidth="1"/>
    <col min="4869" max="4869" width="12.28515625" style="17" customWidth="1"/>
    <col min="4870" max="4870" width="11.140625" style="17" customWidth="1"/>
    <col min="4871" max="4871" width="8.7109375" style="17" customWidth="1"/>
    <col min="4872" max="4877" width="0" style="17" hidden="1" customWidth="1"/>
    <col min="4878" max="5122" width="11.42578125" style="17"/>
    <col min="5123" max="5123" width="7" style="17" customWidth="1"/>
    <col min="5124" max="5124" width="30.42578125" style="17" customWidth="1"/>
    <col min="5125" max="5125" width="12.28515625" style="17" customWidth="1"/>
    <col min="5126" max="5126" width="11.140625" style="17" customWidth="1"/>
    <col min="5127" max="5127" width="8.7109375" style="17" customWidth="1"/>
    <col min="5128" max="5133" width="0" style="17" hidden="1" customWidth="1"/>
    <col min="5134" max="5378" width="11.42578125" style="17"/>
    <col min="5379" max="5379" width="7" style="17" customWidth="1"/>
    <col min="5380" max="5380" width="30.42578125" style="17" customWidth="1"/>
    <col min="5381" max="5381" width="12.28515625" style="17" customWidth="1"/>
    <col min="5382" max="5382" width="11.140625" style="17" customWidth="1"/>
    <col min="5383" max="5383" width="8.7109375" style="17" customWidth="1"/>
    <col min="5384" max="5389" width="0" style="17" hidden="1" customWidth="1"/>
    <col min="5390" max="5634" width="11.42578125" style="17"/>
    <col min="5635" max="5635" width="7" style="17" customWidth="1"/>
    <col min="5636" max="5636" width="30.42578125" style="17" customWidth="1"/>
    <col min="5637" max="5637" width="12.28515625" style="17" customWidth="1"/>
    <col min="5638" max="5638" width="11.140625" style="17" customWidth="1"/>
    <col min="5639" max="5639" width="8.7109375" style="17" customWidth="1"/>
    <col min="5640" max="5645" width="0" style="17" hidden="1" customWidth="1"/>
    <col min="5646" max="5890" width="11.42578125" style="17"/>
    <col min="5891" max="5891" width="7" style="17" customWidth="1"/>
    <col min="5892" max="5892" width="30.42578125" style="17" customWidth="1"/>
    <col min="5893" max="5893" width="12.28515625" style="17" customWidth="1"/>
    <col min="5894" max="5894" width="11.140625" style="17" customWidth="1"/>
    <col min="5895" max="5895" width="8.7109375" style="17" customWidth="1"/>
    <col min="5896" max="5901" width="0" style="17" hidden="1" customWidth="1"/>
    <col min="5902" max="6146" width="11.42578125" style="17"/>
    <col min="6147" max="6147" width="7" style="17" customWidth="1"/>
    <col min="6148" max="6148" width="30.42578125" style="17" customWidth="1"/>
    <col min="6149" max="6149" width="12.28515625" style="17" customWidth="1"/>
    <col min="6150" max="6150" width="11.140625" style="17" customWidth="1"/>
    <col min="6151" max="6151" width="8.7109375" style="17" customWidth="1"/>
    <col min="6152" max="6157" width="0" style="17" hidden="1" customWidth="1"/>
    <col min="6158" max="6402" width="11.42578125" style="17"/>
    <col min="6403" max="6403" width="7" style="17" customWidth="1"/>
    <col min="6404" max="6404" width="30.42578125" style="17" customWidth="1"/>
    <col min="6405" max="6405" width="12.28515625" style="17" customWidth="1"/>
    <col min="6406" max="6406" width="11.140625" style="17" customWidth="1"/>
    <col min="6407" max="6407" width="8.7109375" style="17" customWidth="1"/>
    <col min="6408" max="6413" width="0" style="17" hidden="1" customWidth="1"/>
    <col min="6414" max="6658" width="11.42578125" style="17"/>
    <col min="6659" max="6659" width="7" style="17" customWidth="1"/>
    <col min="6660" max="6660" width="30.42578125" style="17" customWidth="1"/>
    <col min="6661" max="6661" width="12.28515625" style="17" customWidth="1"/>
    <col min="6662" max="6662" width="11.140625" style="17" customWidth="1"/>
    <col min="6663" max="6663" width="8.7109375" style="17" customWidth="1"/>
    <col min="6664" max="6669" width="0" style="17" hidden="1" customWidth="1"/>
    <col min="6670" max="6914" width="11.42578125" style="17"/>
    <col min="6915" max="6915" width="7" style="17" customWidth="1"/>
    <col min="6916" max="6916" width="30.42578125" style="17" customWidth="1"/>
    <col min="6917" max="6917" width="12.28515625" style="17" customWidth="1"/>
    <col min="6918" max="6918" width="11.140625" style="17" customWidth="1"/>
    <col min="6919" max="6919" width="8.7109375" style="17" customWidth="1"/>
    <col min="6920" max="6925" width="0" style="17" hidden="1" customWidth="1"/>
    <col min="6926" max="7170" width="11.42578125" style="17"/>
    <col min="7171" max="7171" width="7" style="17" customWidth="1"/>
    <col min="7172" max="7172" width="30.42578125" style="17" customWidth="1"/>
    <col min="7173" max="7173" width="12.28515625" style="17" customWidth="1"/>
    <col min="7174" max="7174" width="11.140625" style="17" customWidth="1"/>
    <col min="7175" max="7175" width="8.7109375" style="17" customWidth="1"/>
    <col min="7176" max="7181" width="0" style="17" hidden="1" customWidth="1"/>
    <col min="7182" max="7426" width="11.42578125" style="17"/>
    <col min="7427" max="7427" width="7" style="17" customWidth="1"/>
    <col min="7428" max="7428" width="30.42578125" style="17" customWidth="1"/>
    <col min="7429" max="7429" width="12.28515625" style="17" customWidth="1"/>
    <col min="7430" max="7430" width="11.140625" style="17" customWidth="1"/>
    <col min="7431" max="7431" width="8.7109375" style="17" customWidth="1"/>
    <col min="7432" max="7437" width="0" style="17" hidden="1" customWidth="1"/>
    <col min="7438" max="7682" width="11.42578125" style="17"/>
    <col min="7683" max="7683" width="7" style="17" customWidth="1"/>
    <col min="7684" max="7684" width="30.42578125" style="17" customWidth="1"/>
    <col min="7685" max="7685" width="12.28515625" style="17" customWidth="1"/>
    <col min="7686" max="7686" width="11.140625" style="17" customWidth="1"/>
    <col min="7687" max="7687" width="8.7109375" style="17" customWidth="1"/>
    <col min="7688" max="7693" width="0" style="17" hidden="1" customWidth="1"/>
    <col min="7694" max="7938" width="11.42578125" style="17"/>
    <col min="7939" max="7939" width="7" style="17" customWidth="1"/>
    <col min="7940" max="7940" width="30.42578125" style="17" customWidth="1"/>
    <col min="7941" max="7941" width="12.28515625" style="17" customWidth="1"/>
    <col min="7942" max="7942" width="11.140625" style="17" customWidth="1"/>
    <col min="7943" max="7943" width="8.7109375" style="17" customWidth="1"/>
    <col min="7944" max="7949" width="0" style="17" hidden="1" customWidth="1"/>
    <col min="7950" max="8194" width="11.42578125" style="17"/>
    <col min="8195" max="8195" width="7" style="17" customWidth="1"/>
    <col min="8196" max="8196" width="30.42578125" style="17" customWidth="1"/>
    <col min="8197" max="8197" width="12.28515625" style="17" customWidth="1"/>
    <col min="8198" max="8198" width="11.140625" style="17" customWidth="1"/>
    <col min="8199" max="8199" width="8.7109375" style="17" customWidth="1"/>
    <col min="8200" max="8205" width="0" style="17" hidden="1" customWidth="1"/>
    <col min="8206" max="8450" width="11.42578125" style="17"/>
    <col min="8451" max="8451" width="7" style="17" customWidth="1"/>
    <col min="8452" max="8452" width="30.42578125" style="17" customWidth="1"/>
    <col min="8453" max="8453" width="12.28515625" style="17" customWidth="1"/>
    <col min="8454" max="8454" width="11.140625" style="17" customWidth="1"/>
    <col min="8455" max="8455" width="8.7109375" style="17" customWidth="1"/>
    <col min="8456" max="8461" width="0" style="17" hidden="1" customWidth="1"/>
    <col min="8462" max="8706" width="11.42578125" style="17"/>
    <col min="8707" max="8707" width="7" style="17" customWidth="1"/>
    <col min="8708" max="8708" width="30.42578125" style="17" customWidth="1"/>
    <col min="8709" max="8709" width="12.28515625" style="17" customWidth="1"/>
    <col min="8710" max="8710" width="11.140625" style="17" customWidth="1"/>
    <col min="8711" max="8711" width="8.7109375" style="17" customWidth="1"/>
    <col min="8712" max="8717" width="0" style="17" hidden="1" customWidth="1"/>
    <col min="8718" max="8962" width="11.42578125" style="17"/>
    <col min="8963" max="8963" width="7" style="17" customWidth="1"/>
    <col min="8964" max="8964" width="30.42578125" style="17" customWidth="1"/>
    <col min="8965" max="8965" width="12.28515625" style="17" customWidth="1"/>
    <col min="8966" max="8966" width="11.140625" style="17" customWidth="1"/>
    <col min="8967" max="8967" width="8.7109375" style="17" customWidth="1"/>
    <col min="8968" max="8973" width="0" style="17" hidden="1" customWidth="1"/>
    <col min="8974" max="9218" width="11.42578125" style="17"/>
    <col min="9219" max="9219" width="7" style="17" customWidth="1"/>
    <col min="9220" max="9220" width="30.42578125" style="17" customWidth="1"/>
    <col min="9221" max="9221" width="12.28515625" style="17" customWidth="1"/>
    <col min="9222" max="9222" width="11.140625" style="17" customWidth="1"/>
    <col min="9223" max="9223" width="8.7109375" style="17" customWidth="1"/>
    <col min="9224" max="9229" width="0" style="17" hidden="1" customWidth="1"/>
    <col min="9230" max="9474" width="11.42578125" style="17"/>
    <col min="9475" max="9475" width="7" style="17" customWidth="1"/>
    <col min="9476" max="9476" width="30.42578125" style="17" customWidth="1"/>
    <col min="9477" max="9477" width="12.28515625" style="17" customWidth="1"/>
    <col min="9478" max="9478" width="11.140625" style="17" customWidth="1"/>
    <col min="9479" max="9479" width="8.7109375" style="17" customWidth="1"/>
    <col min="9480" max="9485" width="0" style="17" hidden="1" customWidth="1"/>
    <col min="9486" max="9730" width="11.42578125" style="17"/>
    <col min="9731" max="9731" width="7" style="17" customWidth="1"/>
    <col min="9732" max="9732" width="30.42578125" style="17" customWidth="1"/>
    <col min="9733" max="9733" width="12.28515625" style="17" customWidth="1"/>
    <col min="9734" max="9734" width="11.140625" style="17" customWidth="1"/>
    <col min="9735" max="9735" width="8.7109375" style="17" customWidth="1"/>
    <col min="9736" max="9741" width="0" style="17" hidden="1" customWidth="1"/>
    <col min="9742" max="9986" width="11.42578125" style="17"/>
    <col min="9987" max="9987" width="7" style="17" customWidth="1"/>
    <col min="9988" max="9988" width="30.42578125" style="17" customWidth="1"/>
    <col min="9989" max="9989" width="12.28515625" style="17" customWidth="1"/>
    <col min="9990" max="9990" width="11.140625" style="17" customWidth="1"/>
    <col min="9991" max="9991" width="8.7109375" style="17" customWidth="1"/>
    <col min="9992" max="9997" width="0" style="17" hidden="1" customWidth="1"/>
    <col min="9998" max="10242" width="11.42578125" style="17"/>
    <col min="10243" max="10243" width="7" style="17" customWidth="1"/>
    <col min="10244" max="10244" width="30.42578125" style="17" customWidth="1"/>
    <col min="10245" max="10245" width="12.28515625" style="17" customWidth="1"/>
    <col min="10246" max="10246" width="11.140625" style="17" customWidth="1"/>
    <col min="10247" max="10247" width="8.7109375" style="17" customWidth="1"/>
    <col min="10248" max="10253" width="0" style="17" hidden="1" customWidth="1"/>
    <col min="10254" max="10498" width="11.42578125" style="17"/>
    <col min="10499" max="10499" width="7" style="17" customWidth="1"/>
    <col min="10500" max="10500" width="30.42578125" style="17" customWidth="1"/>
    <col min="10501" max="10501" width="12.28515625" style="17" customWidth="1"/>
    <col min="10502" max="10502" width="11.140625" style="17" customWidth="1"/>
    <col min="10503" max="10503" width="8.7109375" style="17" customWidth="1"/>
    <col min="10504" max="10509" width="0" style="17" hidden="1" customWidth="1"/>
    <col min="10510" max="10754" width="11.42578125" style="17"/>
    <col min="10755" max="10755" width="7" style="17" customWidth="1"/>
    <col min="10756" max="10756" width="30.42578125" style="17" customWidth="1"/>
    <col min="10757" max="10757" width="12.28515625" style="17" customWidth="1"/>
    <col min="10758" max="10758" width="11.140625" style="17" customWidth="1"/>
    <col min="10759" max="10759" width="8.7109375" style="17" customWidth="1"/>
    <col min="10760" max="10765" width="0" style="17" hidden="1" customWidth="1"/>
    <col min="10766" max="11010" width="11.42578125" style="17"/>
    <col min="11011" max="11011" width="7" style="17" customWidth="1"/>
    <col min="11012" max="11012" width="30.42578125" style="17" customWidth="1"/>
    <col min="11013" max="11013" width="12.28515625" style="17" customWidth="1"/>
    <col min="11014" max="11014" width="11.140625" style="17" customWidth="1"/>
    <col min="11015" max="11015" width="8.7109375" style="17" customWidth="1"/>
    <col min="11016" max="11021" width="0" style="17" hidden="1" customWidth="1"/>
    <col min="11022" max="11266" width="11.42578125" style="17"/>
    <col min="11267" max="11267" width="7" style="17" customWidth="1"/>
    <col min="11268" max="11268" width="30.42578125" style="17" customWidth="1"/>
    <col min="11269" max="11269" width="12.28515625" style="17" customWidth="1"/>
    <col min="11270" max="11270" width="11.140625" style="17" customWidth="1"/>
    <col min="11271" max="11271" width="8.7109375" style="17" customWidth="1"/>
    <col min="11272" max="11277" width="0" style="17" hidden="1" customWidth="1"/>
    <col min="11278" max="11522" width="11.42578125" style="17"/>
    <col min="11523" max="11523" width="7" style="17" customWidth="1"/>
    <col min="11524" max="11524" width="30.42578125" style="17" customWidth="1"/>
    <col min="11525" max="11525" width="12.28515625" style="17" customWidth="1"/>
    <col min="11526" max="11526" width="11.140625" style="17" customWidth="1"/>
    <col min="11527" max="11527" width="8.7109375" style="17" customWidth="1"/>
    <col min="11528" max="11533" width="0" style="17" hidden="1" customWidth="1"/>
    <col min="11534" max="11778" width="11.42578125" style="17"/>
    <col min="11779" max="11779" width="7" style="17" customWidth="1"/>
    <col min="11780" max="11780" width="30.42578125" style="17" customWidth="1"/>
    <col min="11781" max="11781" width="12.28515625" style="17" customWidth="1"/>
    <col min="11782" max="11782" width="11.140625" style="17" customWidth="1"/>
    <col min="11783" max="11783" width="8.7109375" style="17" customWidth="1"/>
    <col min="11784" max="11789" width="0" style="17" hidden="1" customWidth="1"/>
    <col min="11790" max="12034" width="11.42578125" style="17"/>
    <col min="12035" max="12035" width="7" style="17" customWidth="1"/>
    <col min="12036" max="12036" width="30.42578125" style="17" customWidth="1"/>
    <col min="12037" max="12037" width="12.28515625" style="17" customWidth="1"/>
    <col min="12038" max="12038" width="11.140625" style="17" customWidth="1"/>
    <col min="12039" max="12039" width="8.7109375" style="17" customWidth="1"/>
    <col min="12040" max="12045" width="0" style="17" hidden="1" customWidth="1"/>
    <col min="12046" max="12290" width="11.42578125" style="17"/>
    <col min="12291" max="12291" width="7" style="17" customWidth="1"/>
    <col min="12292" max="12292" width="30.42578125" style="17" customWidth="1"/>
    <col min="12293" max="12293" width="12.28515625" style="17" customWidth="1"/>
    <col min="12294" max="12294" width="11.140625" style="17" customWidth="1"/>
    <col min="12295" max="12295" width="8.7109375" style="17" customWidth="1"/>
    <col min="12296" max="12301" width="0" style="17" hidden="1" customWidth="1"/>
    <col min="12302" max="12546" width="11.42578125" style="17"/>
    <col min="12547" max="12547" width="7" style="17" customWidth="1"/>
    <col min="12548" max="12548" width="30.42578125" style="17" customWidth="1"/>
    <col min="12549" max="12549" width="12.28515625" style="17" customWidth="1"/>
    <col min="12550" max="12550" width="11.140625" style="17" customWidth="1"/>
    <col min="12551" max="12551" width="8.7109375" style="17" customWidth="1"/>
    <col min="12552" max="12557" width="0" style="17" hidden="1" customWidth="1"/>
    <col min="12558" max="12802" width="11.42578125" style="17"/>
    <col min="12803" max="12803" width="7" style="17" customWidth="1"/>
    <col min="12804" max="12804" width="30.42578125" style="17" customWidth="1"/>
    <col min="12805" max="12805" width="12.28515625" style="17" customWidth="1"/>
    <col min="12806" max="12806" width="11.140625" style="17" customWidth="1"/>
    <col min="12807" max="12807" width="8.7109375" style="17" customWidth="1"/>
    <col min="12808" max="12813" width="0" style="17" hidden="1" customWidth="1"/>
    <col min="12814" max="13058" width="11.42578125" style="17"/>
    <col min="13059" max="13059" width="7" style="17" customWidth="1"/>
    <col min="13060" max="13060" width="30.42578125" style="17" customWidth="1"/>
    <col min="13061" max="13061" width="12.28515625" style="17" customWidth="1"/>
    <col min="13062" max="13062" width="11.140625" style="17" customWidth="1"/>
    <col min="13063" max="13063" width="8.7109375" style="17" customWidth="1"/>
    <col min="13064" max="13069" width="0" style="17" hidden="1" customWidth="1"/>
    <col min="13070" max="13314" width="11.42578125" style="17"/>
    <col min="13315" max="13315" width="7" style="17" customWidth="1"/>
    <col min="13316" max="13316" width="30.42578125" style="17" customWidth="1"/>
    <col min="13317" max="13317" width="12.28515625" style="17" customWidth="1"/>
    <col min="13318" max="13318" width="11.140625" style="17" customWidth="1"/>
    <col min="13319" max="13319" width="8.7109375" style="17" customWidth="1"/>
    <col min="13320" max="13325" width="0" style="17" hidden="1" customWidth="1"/>
    <col min="13326" max="13570" width="11.42578125" style="17"/>
    <col min="13571" max="13571" width="7" style="17" customWidth="1"/>
    <col min="13572" max="13572" width="30.42578125" style="17" customWidth="1"/>
    <col min="13573" max="13573" width="12.28515625" style="17" customWidth="1"/>
    <col min="13574" max="13574" width="11.140625" style="17" customWidth="1"/>
    <col min="13575" max="13575" width="8.7109375" style="17" customWidth="1"/>
    <col min="13576" max="13581" width="0" style="17" hidden="1" customWidth="1"/>
    <col min="13582" max="13826" width="11.42578125" style="17"/>
    <col min="13827" max="13827" width="7" style="17" customWidth="1"/>
    <col min="13828" max="13828" width="30.42578125" style="17" customWidth="1"/>
    <col min="13829" max="13829" width="12.28515625" style="17" customWidth="1"/>
    <col min="13830" max="13830" width="11.140625" style="17" customWidth="1"/>
    <col min="13831" max="13831" width="8.7109375" style="17" customWidth="1"/>
    <col min="13832" max="13837" width="0" style="17" hidden="1" customWidth="1"/>
    <col min="13838" max="14082" width="11.42578125" style="17"/>
    <col min="14083" max="14083" width="7" style="17" customWidth="1"/>
    <col min="14084" max="14084" width="30.42578125" style="17" customWidth="1"/>
    <col min="14085" max="14085" width="12.28515625" style="17" customWidth="1"/>
    <col min="14086" max="14086" width="11.140625" style="17" customWidth="1"/>
    <col min="14087" max="14087" width="8.7109375" style="17" customWidth="1"/>
    <col min="14088" max="14093" width="0" style="17" hidden="1" customWidth="1"/>
    <col min="14094" max="14338" width="11.42578125" style="17"/>
    <col min="14339" max="14339" width="7" style="17" customWidth="1"/>
    <col min="14340" max="14340" width="30.42578125" style="17" customWidth="1"/>
    <col min="14341" max="14341" width="12.28515625" style="17" customWidth="1"/>
    <col min="14342" max="14342" width="11.140625" style="17" customWidth="1"/>
    <col min="14343" max="14343" width="8.7109375" style="17" customWidth="1"/>
    <col min="14344" max="14349" width="0" style="17" hidden="1" customWidth="1"/>
    <col min="14350" max="14594" width="11.42578125" style="17"/>
    <col min="14595" max="14595" width="7" style="17" customWidth="1"/>
    <col min="14596" max="14596" width="30.42578125" style="17" customWidth="1"/>
    <col min="14597" max="14597" width="12.28515625" style="17" customWidth="1"/>
    <col min="14598" max="14598" width="11.140625" style="17" customWidth="1"/>
    <col min="14599" max="14599" width="8.7109375" style="17" customWidth="1"/>
    <col min="14600" max="14605" width="0" style="17" hidden="1" customWidth="1"/>
    <col min="14606" max="14850" width="11.42578125" style="17"/>
    <col min="14851" max="14851" width="7" style="17" customWidth="1"/>
    <col min="14852" max="14852" width="30.42578125" style="17" customWidth="1"/>
    <col min="14853" max="14853" width="12.28515625" style="17" customWidth="1"/>
    <col min="14854" max="14854" width="11.140625" style="17" customWidth="1"/>
    <col min="14855" max="14855" width="8.7109375" style="17" customWidth="1"/>
    <col min="14856" max="14861" width="0" style="17" hidden="1" customWidth="1"/>
    <col min="14862" max="15106" width="11.42578125" style="17"/>
    <col min="15107" max="15107" width="7" style="17" customWidth="1"/>
    <col min="15108" max="15108" width="30.42578125" style="17" customWidth="1"/>
    <col min="15109" max="15109" width="12.28515625" style="17" customWidth="1"/>
    <col min="15110" max="15110" width="11.140625" style="17" customWidth="1"/>
    <col min="15111" max="15111" width="8.7109375" style="17" customWidth="1"/>
    <col min="15112" max="15117" width="0" style="17" hidden="1" customWidth="1"/>
    <col min="15118" max="15362" width="11.42578125" style="17"/>
    <col min="15363" max="15363" width="7" style="17" customWidth="1"/>
    <col min="15364" max="15364" width="30.42578125" style="17" customWidth="1"/>
    <col min="15365" max="15365" width="12.28515625" style="17" customWidth="1"/>
    <col min="15366" max="15366" width="11.140625" style="17" customWidth="1"/>
    <col min="15367" max="15367" width="8.7109375" style="17" customWidth="1"/>
    <col min="15368" max="15373" width="0" style="17" hidden="1" customWidth="1"/>
    <col min="15374" max="15618" width="11.42578125" style="17"/>
    <col min="15619" max="15619" width="7" style="17" customWidth="1"/>
    <col min="15620" max="15620" width="30.42578125" style="17" customWidth="1"/>
    <col min="15621" max="15621" width="12.28515625" style="17" customWidth="1"/>
    <col min="15622" max="15622" width="11.140625" style="17" customWidth="1"/>
    <col min="15623" max="15623" width="8.7109375" style="17" customWidth="1"/>
    <col min="15624" max="15629" width="0" style="17" hidden="1" customWidth="1"/>
    <col min="15630" max="15874" width="11.42578125" style="17"/>
    <col min="15875" max="15875" width="7" style="17" customWidth="1"/>
    <col min="15876" max="15876" width="30.42578125" style="17" customWidth="1"/>
    <col min="15877" max="15877" width="12.28515625" style="17" customWidth="1"/>
    <col min="15878" max="15878" width="11.140625" style="17" customWidth="1"/>
    <col min="15879" max="15879" width="8.7109375" style="17" customWidth="1"/>
    <col min="15880" max="15885" width="0" style="17" hidden="1" customWidth="1"/>
    <col min="15886" max="16130" width="11.42578125" style="17"/>
    <col min="16131" max="16131" width="7" style="17" customWidth="1"/>
    <col min="16132" max="16132" width="30.42578125" style="17" customWidth="1"/>
    <col min="16133" max="16133" width="12.28515625" style="17" customWidth="1"/>
    <col min="16134" max="16134" width="11.140625" style="17" customWidth="1"/>
    <col min="16135" max="16135" width="8.7109375" style="17" customWidth="1"/>
    <col min="16136" max="16141" width="0" style="17" hidden="1" customWidth="1"/>
    <col min="16142" max="16384" width="11.42578125" style="17"/>
  </cols>
  <sheetData>
    <row r="1" spans="1:14" s="13" customFormat="1" ht="12.75" customHeight="1" x14ac:dyDescent="0.2">
      <c r="A1" s="11"/>
      <c r="B1" s="12" t="s">
        <v>33</v>
      </c>
      <c r="C1" s="12"/>
      <c r="D1" s="11"/>
      <c r="E1" s="12"/>
      <c r="F1" s="12"/>
      <c r="G1" s="11"/>
      <c r="H1" s="11"/>
      <c r="I1" s="11"/>
      <c r="J1" s="11"/>
      <c r="K1" s="11"/>
      <c r="L1" s="11"/>
      <c r="M1" s="11"/>
      <c r="N1" s="11"/>
    </row>
    <row r="2" spans="1:14" s="13" customFormat="1" ht="12.75" customHeight="1" x14ac:dyDescent="0.2">
      <c r="A2" s="11"/>
      <c r="B2" s="12" t="s">
        <v>34</v>
      </c>
      <c r="C2" s="12"/>
      <c r="D2" s="11"/>
      <c r="E2" s="12"/>
      <c r="F2" s="12"/>
      <c r="G2" s="11"/>
      <c r="H2" s="11"/>
      <c r="I2" s="11"/>
      <c r="J2" s="11"/>
      <c r="K2" s="11"/>
      <c r="L2" s="11"/>
      <c r="M2" s="11"/>
      <c r="N2" s="11"/>
    </row>
    <row r="3" spans="1:14" s="13" customFormat="1" ht="12.75" customHeight="1" x14ac:dyDescent="0.2">
      <c r="A3" s="11"/>
      <c r="B3" s="12" t="s">
        <v>35</v>
      </c>
      <c r="C3" s="12"/>
      <c r="D3" s="11"/>
      <c r="E3" s="12"/>
      <c r="F3" s="12"/>
      <c r="G3" s="11"/>
      <c r="H3" s="11"/>
      <c r="I3" s="11"/>
      <c r="J3" s="11"/>
      <c r="K3" s="11"/>
      <c r="L3" s="11"/>
      <c r="M3" s="11"/>
      <c r="N3" s="11"/>
    </row>
    <row r="4" spans="1:14" s="14" customFormat="1" ht="12.75" customHeight="1" x14ac:dyDescent="0.2">
      <c r="C4" s="15"/>
      <c r="F4" s="15"/>
      <c r="I4" s="16"/>
    </row>
    <row r="5" spans="1:14" s="14" customFormat="1" ht="12.75" customHeight="1" x14ac:dyDescent="0.2">
      <c r="C5" s="15"/>
      <c r="F5" s="15"/>
      <c r="I5" s="16"/>
    </row>
    <row r="6" spans="1:14" x14ac:dyDescent="0.2">
      <c r="C6" s="39" t="s">
        <v>36</v>
      </c>
      <c r="D6" s="39"/>
      <c r="E6" s="39"/>
      <c r="F6" s="39"/>
    </row>
    <row r="7" spans="1:14" x14ac:dyDescent="0.2">
      <c r="C7" s="39" t="s">
        <v>37</v>
      </c>
      <c r="D7" s="39"/>
      <c r="E7" s="39"/>
      <c r="F7" s="39"/>
    </row>
    <row r="8" spans="1:14" ht="12.75" customHeight="1" x14ac:dyDescent="0.2">
      <c r="C8" s="40"/>
      <c r="D8" s="40"/>
      <c r="E8" s="40"/>
      <c r="F8" s="40"/>
    </row>
    <row r="9" spans="1:14" x14ac:dyDescent="0.2">
      <c r="C9" s="18"/>
      <c r="D9" s="19"/>
      <c r="E9" s="19"/>
      <c r="F9" s="19"/>
    </row>
    <row r="10" spans="1:14" ht="25.5" x14ac:dyDescent="0.2">
      <c r="C10" s="20" t="s">
        <v>38</v>
      </c>
      <c r="D10" s="20" t="s">
        <v>39</v>
      </c>
      <c r="E10" s="21" t="s">
        <v>40</v>
      </c>
      <c r="F10" s="21" t="s">
        <v>41</v>
      </c>
    </row>
    <row r="11" spans="1:14" x14ac:dyDescent="0.2">
      <c r="C11" s="22"/>
      <c r="D11" s="23"/>
      <c r="E11" s="19"/>
      <c r="F11" s="19"/>
    </row>
    <row r="12" spans="1:14" x14ac:dyDescent="0.2">
      <c r="C12" s="22">
        <v>1</v>
      </c>
      <c r="D12" s="23" t="s">
        <v>42</v>
      </c>
      <c r="E12" s="24"/>
      <c r="F12" s="24">
        <v>3.3700000000000001E-2</v>
      </c>
      <c r="J12" s="17" t="s">
        <v>43</v>
      </c>
      <c r="K12" s="25">
        <f>F12</f>
        <v>3.3700000000000001E-2</v>
      </c>
    </row>
    <row r="13" spans="1:14" x14ac:dyDescent="0.2">
      <c r="C13" s="18"/>
      <c r="D13" s="19"/>
      <c r="E13" s="26"/>
      <c r="F13" s="26"/>
    </row>
    <row r="14" spans="1:14" x14ac:dyDescent="0.2">
      <c r="C14" s="22">
        <v>2</v>
      </c>
      <c r="D14" s="23" t="s">
        <v>44</v>
      </c>
      <c r="E14" s="24">
        <f>SUM(E15:E17)</f>
        <v>3.6499999999999998E-2</v>
      </c>
      <c r="F14" s="24">
        <f>E14*(1+(F25))</f>
        <v>4.3073649999999998E-2</v>
      </c>
      <c r="H14" s="17">
        <v>15.6</v>
      </c>
      <c r="J14" s="17" t="s">
        <v>45</v>
      </c>
      <c r="K14" s="25">
        <f>F14</f>
        <v>4.3073649999999998E-2</v>
      </c>
    </row>
    <row r="15" spans="1:14" x14ac:dyDescent="0.2">
      <c r="C15" s="27" t="s">
        <v>46</v>
      </c>
      <c r="D15" s="19" t="s">
        <v>47</v>
      </c>
      <c r="E15" s="26">
        <v>0</v>
      </c>
      <c r="F15" s="26">
        <v>0</v>
      </c>
    </row>
    <row r="16" spans="1:14" x14ac:dyDescent="0.2">
      <c r="C16" s="27" t="s">
        <v>48</v>
      </c>
      <c r="D16" s="19" t="s">
        <v>49</v>
      </c>
      <c r="E16" s="26">
        <v>6.4999999999999997E-3</v>
      </c>
      <c r="F16" s="26">
        <f>E16*(1+(F25))</f>
        <v>7.6706499999999993E-3</v>
      </c>
    </row>
    <row r="17" spans="3:11" x14ac:dyDescent="0.2">
      <c r="C17" s="27" t="s">
        <v>50</v>
      </c>
      <c r="D17" s="19" t="s">
        <v>51</v>
      </c>
      <c r="E17" s="26">
        <v>0.03</v>
      </c>
      <c r="F17" s="26">
        <f>E17*(1+(F25))</f>
        <v>3.5402999999999997E-2</v>
      </c>
    </row>
    <row r="18" spans="3:11" x14ac:dyDescent="0.2">
      <c r="C18" s="28"/>
      <c r="D18" s="19"/>
      <c r="E18" s="26"/>
      <c r="F18" s="26"/>
    </row>
    <row r="19" spans="3:11" x14ac:dyDescent="0.2">
      <c r="C19" s="29" t="s">
        <v>52</v>
      </c>
      <c r="D19" s="23" t="s">
        <v>53</v>
      </c>
      <c r="E19" s="26"/>
      <c r="F19" s="24">
        <v>9.4999999999999998E-3</v>
      </c>
      <c r="J19" s="17" t="s">
        <v>54</v>
      </c>
      <c r="K19" s="25">
        <f>F19</f>
        <v>9.4999999999999998E-3</v>
      </c>
    </row>
    <row r="20" spans="3:11" x14ac:dyDescent="0.2">
      <c r="C20" s="18"/>
      <c r="D20" s="19"/>
      <c r="E20" s="26"/>
      <c r="F20" s="26"/>
    </row>
    <row r="21" spans="3:11" x14ac:dyDescent="0.2">
      <c r="C21" s="22">
        <v>4</v>
      </c>
      <c r="D21" s="23" t="s">
        <v>55</v>
      </c>
      <c r="E21" s="26"/>
      <c r="F21" s="24">
        <v>0.01</v>
      </c>
      <c r="J21" s="17" t="s">
        <v>56</v>
      </c>
      <c r="K21" s="25">
        <f>F21</f>
        <v>0.01</v>
      </c>
    </row>
    <row r="22" spans="3:11" x14ac:dyDescent="0.2">
      <c r="C22" s="18"/>
      <c r="D22" s="19"/>
      <c r="E22" s="26"/>
      <c r="F22" s="26"/>
    </row>
    <row r="23" spans="3:11" x14ac:dyDescent="0.2">
      <c r="C23" s="22">
        <v>5</v>
      </c>
      <c r="D23" s="23" t="s">
        <v>57</v>
      </c>
      <c r="E23" s="24">
        <v>7.0999999999999994E-2</v>
      </c>
      <c r="F23" s="24">
        <f>E23*(1+(F25))</f>
        <v>8.3787099999999989E-2</v>
      </c>
      <c r="J23" s="17" t="s">
        <v>58</v>
      </c>
      <c r="K23" s="25">
        <f>F23</f>
        <v>8.3787099999999989E-2</v>
      </c>
    </row>
    <row r="24" spans="3:11" x14ac:dyDescent="0.2">
      <c r="C24" s="18"/>
      <c r="D24" s="19"/>
      <c r="E24" s="30"/>
      <c r="F24" s="30"/>
    </row>
    <row r="25" spans="3:11" x14ac:dyDescent="0.2">
      <c r="C25" s="31"/>
      <c r="D25" s="32" t="s">
        <v>59</v>
      </c>
      <c r="E25" s="33"/>
      <c r="F25" s="34">
        <f>ROUND(((1+F12+F19+F21)/(1-(E14+E23))-1)*100,2)/100</f>
        <v>0.18010000000000001</v>
      </c>
      <c r="K25" s="25">
        <f>ROUND(((1+K12+K19+K21)/(1-(K14+K23))-1)*100,2)/100</f>
        <v>0.20620000000000002</v>
      </c>
    </row>
    <row r="26" spans="3:11" x14ac:dyDescent="0.2">
      <c r="C26" s="18"/>
      <c r="D26" s="19"/>
      <c r="E26" s="30"/>
      <c r="F26" s="30"/>
    </row>
    <row r="27" spans="3:11" x14ac:dyDescent="0.2">
      <c r="C27" s="35" t="s">
        <v>60</v>
      </c>
      <c r="D27" s="19"/>
      <c r="E27" s="30"/>
      <c r="F27" s="30"/>
    </row>
    <row r="29" spans="3:11" ht="96.75" customHeight="1" x14ac:dyDescent="0.2">
      <c r="C29" s="41"/>
      <c r="D29" s="41"/>
      <c r="E29" s="41"/>
      <c r="F29" s="41"/>
    </row>
  </sheetData>
  <sheetProtection selectLockedCells="1" selectUnlockedCells="1"/>
  <mergeCells count="4">
    <mergeCell ref="C6:F6"/>
    <mergeCell ref="C7:F7"/>
    <mergeCell ref="C8:F8"/>
    <mergeCell ref="C29:F29"/>
  </mergeCells>
  <pageMargins left="0.78740157480314965" right="0.78740157480314965" top="1.0236220472440944" bottom="1.0236220472440944" header="0.78740157480314965" footer="0.78740157480314965"/>
  <pageSetup paperSize="9" scale="83" orientation="portrait" useFirstPageNumber="1" r:id="rId1"/>
  <headerFooter alignWithMargins="0">
    <oddHeader>&amp;C&amp;A</oddHeader>
    <oddFooter>&amp;CPágina &amp;P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 sizeWithCells="1">
              <from>
                <xdr:col>1</xdr:col>
                <xdr:colOff>76200</xdr:colOff>
                <xdr:row>0</xdr:row>
                <xdr:rowOff>0</xdr:rowOff>
              </from>
              <to>
                <xdr:col>3</xdr:col>
                <xdr:colOff>371475</xdr:colOff>
                <xdr:row>3</xdr:row>
                <xdr:rowOff>9525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24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139.66999999999999</v>
      </c>
      <c r="D4" s="5">
        <f t="shared" ref="D4:D16" si="0">B4*C4</f>
        <v>139.66999999999999</v>
      </c>
    </row>
    <row r="5" spans="1:4" x14ac:dyDescent="0.2">
      <c r="A5" s="8" t="s">
        <v>16</v>
      </c>
      <c r="B5" s="3">
        <v>1</v>
      </c>
      <c r="C5" s="5">
        <v>139.66999999999999</v>
      </c>
      <c r="D5" s="5">
        <f t="shared" si="0"/>
        <v>139.66999999999999</v>
      </c>
    </row>
    <row r="6" spans="1:4" x14ac:dyDescent="0.2">
      <c r="A6" s="7" t="s">
        <v>13</v>
      </c>
      <c r="B6" s="3">
        <v>1</v>
      </c>
      <c r="C6" s="5">
        <v>965.33</v>
      </c>
      <c r="D6" s="5">
        <f t="shared" si="0"/>
        <v>965.33</v>
      </c>
    </row>
    <row r="7" spans="1:4" x14ac:dyDescent="0.2">
      <c r="A7" s="8" t="s">
        <v>10</v>
      </c>
      <c r="B7" s="3">
        <v>1</v>
      </c>
      <c r="C7" s="5">
        <v>90</v>
      </c>
      <c r="D7" s="5">
        <f t="shared" si="0"/>
        <v>90</v>
      </c>
    </row>
    <row r="8" spans="1:4" x14ac:dyDescent="0.2">
      <c r="A8" s="7" t="s">
        <v>14</v>
      </c>
      <c r="B8" s="3">
        <v>1</v>
      </c>
      <c r="C8" s="5">
        <v>319.67</v>
      </c>
      <c r="D8" s="5">
        <f t="shared" si="0"/>
        <v>319.67</v>
      </c>
    </row>
    <row r="9" spans="1:4" x14ac:dyDescent="0.2">
      <c r="A9" s="8" t="s">
        <v>11</v>
      </c>
      <c r="B9" s="3">
        <v>1</v>
      </c>
      <c r="C9" s="5">
        <v>448.67</v>
      </c>
      <c r="D9" s="5">
        <f t="shared" si="0"/>
        <v>448.67</v>
      </c>
    </row>
    <row r="10" spans="1:4" x14ac:dyDescent="0.2">
      <c r="A10" s="8" t="s">
        <v>12</v>
      </c>
      <c r="B10" s="3">
        <v>1</v>
      </c>
      <c r="C10" s="5">
        <v>501.67</v>
      </c>
      <c r="D10" s="5">
        <f t="shared" si="0"/>
        <v>501.67</v>
      </c>
    </row>
    <row r="11" spans="1:4" x14ac:dyDescent="0.2">
      <c r="A11" s="8" t="s">
        <v>7</v>
      </c>
      <c r="B11" s="3">
        <v>1</v>
      </c>
      <c r="C11" s="5">
        <v>376.67</v>
      </c>
      <c r="D11" s="5">
        <f t="shared" si="0"/>
        <v>376.67</v>
      </c>
    </row>
    <row r="12" spans="1:4" x14ac:dyDescent="0.2">
      <c r="A12" s="8" t="s">
        <v>9</v>
      </c>
      <c r="B12" s="3">
        <v>1</v>
      </c>
      <c r="C12" s="5">
        <v>405.33</v>
      </c>
      <c r="D12" s="5">
        <f t="shared" si="0"/>
        <v>405.33</v>
      </c>
    </row>
    <row r="13" spans="1:4" x14ac:dyDescent="0.2">
      <c r="A13" s="8" t="s">
        <v>8</v>
      </c>
      <c r="B13" s="3">
        <v>1</v>
      </c>
      <c r="C13" s="5">
        <v>119.67</v>
      </c>
      <c r="D13" s="5">
        <f t="shared" si="0"/>
        <v>119.67</v>
      </c>
    </row>
    <row r="14" spans="1:4" x14ac:dyDescent="0.2">
      <c r="A14" s="7" t="s">
        <v>19</v>
      </c>
      <c r="B14" s="3">
        <v>1</v>
      </c>
      <c r="C14" s="5">
        <v>229.67</v>
      </c>
      <c r="D14" s="5">
        <f t="shared" si="0"/>
        <v>229.67</v>
      </c>
    </row>
    <row r="15" spans="1:4" x14ac:dyDescent="0.2">
      <c r="A15" s="7" t="s">
        <v>18</v>
      </c>
      <c r="B15" s="3">
        <v>1</v>
      </c>
      <c r="C15" s="5">
        <v>129.66999999999999</v>
      </c>
      <c r="D15" s="5">
        <f t="shared" si="0"/>
        <v>129.66999999999999</v>
      </c>
    </row>
    <row r="16" spans="1:4" x14ac:dyDescent="0.2">
      <c r="A16" s="7" t="s">
        <v>17</v>
      </c>
      <c r="B16" s="3">
        <v>1</v>
      </c>
      <c r="C16" s="5">
        <v>133</v>
      </c>
      <c r="D16" s="5">
        <f t="shared" si="0"/>
        <v>133</v>
      </c>
    </row>
    <row r="17" spans="1:4" x14ac:dyDescent="0.2">
      <c r="A17" s="44" t="s">
        <v>6</v>
      </c>
      <c r="B17" s="44"/>
      <c r="C17" s="44"/>
      <c r="D17" s="6">
        <f>SUM(D4:D16)</f>
        <v>3998.6900000000005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720.16</v>
      </c>
    </row>
    <row r="19" spans="1:4" x14ac:dyDescent="0.2">
      <c r="A19" s="44" t="s">
        <v>6</v>
      </c>
      <c r="B19" s="44"/>
      <c r="C19" s="44"/>
      <c r="D19" s="6">
        <f>D17+D18</f>
        <v>4718.8500000000004</v>
      </c>
    </row>
    <row r="20" spans="1:4" x14ac:dyDescent="0.2">
      <c r="A20" s="44" t="s">
        <v>4</v>
      </c>
      <c r="B20" s="44"/>
      <c r="C20" s="44"/>
      <c r="D20" s="38">
        <v>1</v>
      </c>
    </row>
    <row r="21" spans="1:4" x14ac:dyDescent="0.2">
      <c r="A21" s="49" t="s">
        <v>2</v>
      </c>
      <c r="B21" s="50"/>
      <c r="C21" s="51"/>
      <c r="D21" s="6">
        <f>ROUND(D19*D20,2)</f>
        <v>4718.8500000000004</v>
      </c>
    </row>
  </sheetData>
  <sortState ref="A4:D16">
    <sortCondition ref="A4"/>
  </sortState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27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1</v>
      </c>
    </row>
    <row r="21" spans="1:4" x14ac:dyDescent="0.2">
      <c r="A21" s="49" t="s">
        <v>2</v>
      </c>
      <c r="B21" s="50"/>
      <c r="C21" s="51"/>
      <c r="D21" s="6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25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163.33000000000001</v>
      </c>
      <c r="D4" s="5">
        <f t="shared" ref="D4:D16" si="0">B4*C4</f>
        <v>163.33000000000001</v>
      </c>
    </row>
    <row r="5" spans="1:4" x14ac:dyDescent="0.2">
      <c r="A5" s="8" t="s">
        <v>16</v>
      </c>
      <c r="B5" s="3">
        <v>1</v>
      </c>
      <c r="C5" s="5">
        <v>163.33000000000001</v>
      </c>
      <c r="D5" s="5">
        <f t="shared" si="0"/>
        <v>163.33000000000001</v>
      </c>
    </row>
    <row r="6" spans="1:4" x14ac:dyDescent="0.2">
      <c r="A6" s="7" t="s">
        <v>13</v>
      </c>
      <c r="B6" s="3">
        <v>1</v>
      </c>
      <c r="C6" s="5">
        <v>1383.33</v>
      </c>
      <c r="D6" s="5">
        <f t="shared" si="0"/>
        <v>1383.33</v>
      </c>
    </row>
    <row r="7" spans="1:4" x14ac:dyDescent="0.2">
      <c r="A7" s="8" t="s">
        <v>10</v>
      </c>
      <c r="B7" s="3">
        <v>1</v>
      </c>
      <c r="C7" s="5">
        <v>140</v>
      </c>
      <c r="D7" s="5">
        <f t="shared" si="0"/>
        <v>140</v>
      </c>
    </row>
    <row r="8" spans="1:4" x14ac:dyDescent="0.2">
      <c r="A8" s="7" t="s">
        <v>14</v>
      </c>
      <c r="B8" s="3">
        <v>1</v>
      </c>
      <c r="C8" s="5">
        <v>370</v>
      </c>
      <c r="D8" s="5">
        <f t="shared" si="0"/>
        <v>370</v>
      </c>
    </row>
    <row r="9" spans="1:4" x14ac:dyDescent="0.2">
      <c r="A9" s="8" t="s">
        <v>11</v>
      </c>
      <c r="B9" s="3">
        <v>1</v>
      </c>
      <c r="C9" s="5">
        <v>536.66999999999996</v>
      </c>
      <c r="D9" s="5">
        <f t="shared" si="0"/>
        <v>536.66999999999996</v>
      </c>
    </row>
    <row r="10" spans="1:4" x14ac:dyDescent="0.2">
      <c r="A10" s="8" t="s">
        <v>12</v>
      </c>
      <c r="B10" s="3">
        <v>1</v>
      </c>
      <c r="C10" s="5">
        <v>573</v>
      </c>
      <c r="D10" s="5">
        <f t="shared" si="0"/>
        <v>573</v>
      </c>
    </row>
    <row r="11" spans="1:4" x14ac:dyDescent="0.2">
      <c r="A11" s="8" t="s">
        <v>7</v>
      </c>
      <c r="B11" s="3">
        <v>1</v>
      </c>
      <c r="C11" s="5">
        <v>466.67</v>
      </c>
      <c r="D11" s="5">
        <f t="shared" si="0"/>
        <v>466.67</v>
      </c>
    </row>
    <row r="12" spans="1:4" x14ac:dyDescent="0.2">
      <c r="A12" s="8" t="s">
        <v>9</v>
      </c>
      <c r="B12" s="3">
        <v>1</v>
      </c>
      <c r="C12" s="5">
        <v>520</v>
      </c>
      <c r="D12" s="5">
        <f t="shared" si="0"/>
        <v>520</v>
      </c>
    </row>
    <row r="13" spans="1:4" x14ac:dyDescent="0.2">
      <c r="A13" s="8" t="s">
        <v>8</v>
      </c>
      <c r="B13" s="3">
        <v>1</v>
      </c>
      <c r="C13" s="5">
        <v>163.33000000000001</v>
      </c>
      <c r="D13" s="5">
        <f t="shared" si="0"/>
        <v>163.33000000000001</v>
      </c>
    </row>
    <row r="14" spans="1:4" x14ac:dyDescent="0.2">
      <c r="A14" s="7" t="s">
        <v>19</v>
      </c>
      <c r="B14" s="3">
        <v>1</v>
      </c>
      <c r="C14" s="5">
        <v>353.33</v>
      </c>
      <c r="D14" s="5">
        <f t="shared" si="0"/>
        <v>353.33</v>
      </c>
    </row>
    <row r="15" spans="1:4" x14ac:dyDescent="0.2">
      <c r="A15" s="7" t="s">
        <v>18</v>
      </c>
      <c r="B15" s="3">
        <v>1</v>
      </c>
      <c r="C15" s="5">
        <v>200</v>
      </c>
      <c r="D15" s="5">
        <f t="shared" si="0"/>
        <v>200</v>
      </c>
    </row>
    <row r="16" spans="1:4" x14ac:dyDescent="0.2">
      <c r="A16" s="7" t="s">
        <v>17</v>
      </c>
      <c r="B16" s="3">
        <v>1</v>
      </c>
      <c r="C16" s="5">
        <v>203.33</v>
      </c>
      <c r="D16" s="5">
        <f t="shared" si="0"/>
        <v>203.33</v>
      </c>
    </row>
    <row r="17" spans="1:4" x14ac:dyDescent="0.2">
      <c r="A17" s="44" t="s">
        <v>6</v>
      </c>
      <c r="B17" s="44"/>
      <c r="C17" s="44"/>
      <c r="D17" s="6">
        <f>SUM(D4:D16)</f>
        <v>5236.32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943.06</v>
      </c>
    </row>
    <row r="19" spans="1:4" x14ac:dyDescent="0.2">
      <c r="A19" s="44" t="s">
        <v>6</v>
      </c>
      <c r="B19" s="44"/>
      <c r="C19" s="44"/>
      <c r="D19" s="6">
        <f>D17+D18</f>
        <v>6179.3799999999992</v>
      </c>
    </row>
    <row r="20" spans="1:4" x14ac:dyDescent="0.2">
      <c r="A20" s="44" t="s">
        <v>4</v>
      </c>
      <c r="B20" s="44"/>
      <c r="C20" s="44"/>
      <c r="D20" s="38">
        <v>3</v>
      </c>
    </row>
    <row r="21" spans="1:4" x14ac:dyDescent="0.2">
      <c r="A21" s="49" t="s">
        <v>2</v>
      </c>
      <c r="B21" s="50"/>
      <c r="C21" s="51"/>
      <c r="D21" s="6">
        <f>ROUND(D19*D20,2)</f>
        <v>18538.14</v>
      </c>
    </row>
  </sheetData>
  <sortState ref="A4:D16">
    <sortCondition ref="A4"/>
  </sortState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28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5" t="s">
        <v>32</v>
      </c>
      <c r="B18" s="46"/>
      <c r="C18" s="47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3</v>
      </c>
    </row>
    <row r="21" spans="1:4" x14ac:dyDescent="0.2">
      <c r="A21" s="45" t="s">
        <v>2</v>
      </c>
      <c r="B21" s="46"/>
      <c r="C21" s="47"/>
      <c r="D21" s="6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20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76.67</v>
      </c>
      <c r="D4" s="5">
        <f t="shared" ref="D4:D16" si="0">B4*C4</f>
        <v>76.67</v>
      </c>
    </row>
    <row r="5" spans="1:4" x14ac:dyDescent="0.2">
      <c r="A5" s="8" t="s">
        <v>16</v>
      </c>
      <c r="B5" s="3">
        <v>1</v>
      </c>
      <c r="C5" s="5">
        <v>75</v>
      </c>
      <c r="D5" s="5">
        <f t="shared" si="0"/>
        <v>75</v>
      </c>
    </row>
    <row r="6" spans="1:4" x14ac:dyDescent="0.2">
      <c r="A6" s="7" t="s">
        <v>13</v>
      </c>
      <c r="B6" s="3">
        <v>1</v>
      </c>
      <c r="C6" s="5">
        <v>578.66999999999996</v>
      </c>
      <c r="D6" s="5">
        <f t="shared" si="0"/>
        <v>578.66999999999996</v>
      </c>
    </row>
    <row r="7" spans="1:4" x14ac:dyDescent="0.2">
      <c r="A7" s="8" t="s">
        <v>10</v>
      </c>
      <c r="B7" s="3">
        <v>1</v>
      </c>
      <c r="C7" s="5">
        <v>50</v>
      </c>
      <c r="D7" s="5">
        <f t="shared" si="0"/>
        <v>50</v>
      </c>
    </row>
    <row r="8" spans="1:4" x14ac:dyDescent="0.2">
      <c r="A8" s="7" t="s">
        <v>14</v>
      </c>
      <c r="B8" s="3">
        <v>1</v>
      </c>
      <c r="C8" s="5">
        <v>215.33</v>
      </c>
      <c r="D8" s="5">
        <f t="shared" si="0"/>
        <v>215.33</v>
      </c>
    </row>
    <row r="9" spans="1:4" x14ac:dyDescent="0.2">
      <c r="A9" s="8" t="s">
        <v>11</v>
      </c>
      <c r="B9" s="3">
        <v>1</v>
      </c>
      <c r="C9" s="5">
        <v>326.67</v>
      </c>
      <c r="D9" s="5">
        <f t="shared" si="0"/>
        <v>326.67</v>
      </c>
    </row>
    <row r="10" spans="1:4" x14ac:dyDescent="0.2">
      <c r="A10" s="8" t="s">
        <v>12</v>
      </c>
      <c r="B10" s="3">
        <v>1</v>
      </c>
      <c r="C10" s="5">
        <v>351.33</v>
      </c>
      <c r="D10" s="5">
        <f t="shared" si="0"/>
        <v>351.33</v>
      </c>
    </row>
    <row r="11" spans="1:4" x14ac:dyDescent="0.2">
      <c r="A11" s="8" t="s">
        <v>7</v>
      </c>
      <c r="B11" s="3">
        <v>1</v>
      </c>
      <c r="C11" s="5">
        <v>323.33</v>
      </c>
      <c r="D11" s="5">
        <f t="shared" si="0"/>
        <v>323.33</v>
      </c>
    </row>
    <row r="12" spans="1:4" x14ac:dyDescent="0.2">
      <c r="A12" s="8" t="s">
        <v>9</v>
      </c>
      <c r="B12" s="3">
        <v>1</v>
      </c>
      <c r="C12" s="5">
        <v>333</v>
      </c>
      <c r="D12" s="5">
        <f t="shared" si="0"/>
        <v>333</v>
      </c>
    </row>
    <row r="13" spans="1:4" x14ac:dyDescent="0.2">
      <c r="A13" s="8" t="s">
        <v>8</v>
      </c>
      <c r="B13" s="3">
        <v>1</v>
      </c>
      <c r="C13" s="5">
        <v>79.67</v>
      </c>
      <c r="D13" s="5">
        <f t="shared" si="0"/>
        <v>79.67</v>
      </c>
    </row>
    <row r="14" spans="1:4" x14ac:dyDescent="0.2">
      <c r="A14" s="7" t="s">
        <v>19</v>
      </c>
      <c r="B14" s="3">
        <v>1</v>
      </c>
      <c r="C14" s="5">
        <v>161.66999999999999</v>
      </c>
      <c r="D14" s="5">
        <f t="shared" si="0"/>
        <v>161.66999999999999</v>
      </c>
    </row>
    <row r="15" spans="1:4" x14ac:dyDescent="0.2">
      <c r="A15" s="7" t="s">
        <v>18</v>
      </c>
      <c r="B15" s="3">
        <v>1</v>
      </c>
      <c r="C15" s="5">
        <v>83</v>
      </c>
      <c r="D15" s="5">
        <f t="shared" si="0"/>
        <v>83</v>
      </c>
    </row>
    <row r="16" spans="1:4" x14ac:dyDescent="0.2">
      <c r="A16" s="7" t="s">
        <v>17</v>
      </c>
      <c r="B16" s="3">
        <v>1</v>
      </c>
      <c r="C16" s="5">
        <v>86.33</v>
      </c>
      <c r="D16" s="5">
        <f t="shared" si="0"/>
        <v>86.33</v>
      </c>
    </row>
    <row r="17" spans="1:4" x14ac:dyDescent="0.2">
      <c r="A17" s="44" t="s">
        <v>6</v>
      </c>
      <c r="B17" s="44"/>
      <c r="C17" s="44"/>
      <c r="D17" s="6">
        <f>SUM(D4:D16)</f>
        <v>2740.67</v>
      </c>
    </row>
    <row r="18" spans="1:4" x14ac:dyDescent="0.2">
      <c r="A18" s="45" t="s">
        <v>32</v>
      </c>
      <c r="B18" s="46"/>
      <c r="C18" s="47"/>
      <c r="D18" s="6">
        <f>ROUND(D17*'Codevasf - BDI Materiais'!F25,2)</f>
        <v>493.59</v>
      </c>
    </row>
    <row r="19" spans="1:4" x14ac:dyDescent="0.2">
      <c r="A19" s="44" t="s">
        <v>6</v>
      </c>
      <c r="B19" s="44"/>
      <c r="C19" s="44"/>
      <c r="D19" s="6">
        <f>D17+D18</f>
        <v>3234.26</v>
      </c>
    </row>
    <row r="20" spans="1:4" x14ac:dyDescent="0.2">
      <c r="A20" s="44" t="s">
        <v>4</v>
      </c>
      <c r="B20" s="44"/>
      <c r="C20" s="44"/>
      <c r="D20" s="3">
        <v>4</v>
      </c>
    </row>
    <row r="21" spans="1:4" x14ac:dyDescent="0.2">
      <c r="A21" s="44" t="s">
        <v>2</v>
      </c>
      <c r="B21" s="44"/>
      <c r="C21" s="44"/>
      <c r="D21" s="6">
        <f>ROUND(D19*D20,2)</f>
        <v>12937.04</v>
      </c>
    </row>
  </sheetData>
  <sortState ref="A4:D16">
    <sortCondition ref="A4"/>
  </sortState>
  <mergeCells count="7">
    <mergeCell ref="A1:D1"/>
    <mergeCell ref="A2:D2"/>
    <mergeCell ref="A17:C17"/>
    <mergeCell ref="A20:C20"/>
    <mergeCell ref="A21:C21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29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5" t="s">
        <v>32</v>
      </c>
      <c r="B18" s="46"/>
      <c r="C18" s="47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4</v>
      </c>
    </row>
    <row r="21" spans="1:4" x14ac:dyDescent="0.2">
      <c r="A21" s="48" t="s">
        <v>2</v>
      </c>
      <c r="B21" s="48"/>
      <c r="C21" s="48"/>
      <c r="D21" s="6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21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80</v>
      </c>
      <c r="D4" s="5">
        <f t="shared" ref="D4:D16" si="0">B4*C4</f>
        <v>80</v>
      </c>
    </row>
    <row r="5" spans="1:4" x14ac:dyDescent="0.2">
      <c r="A5" s="8" t="s">
        <v>16</v>
      </c>
      <c r="B5" s="3">
        <v>1</v>
      </c>
      <c r="C5" s="5">
        <v>80</v>
      </c>
      <c r="D5" s="5">
        <f t="shared" si="0"/>
        <v>80</v>
      </c>
    </row>
    <row r="6" spans="1:4" x14ac:dyDescent="0.2">
      <c r="A6" s="7" t="s">
        <v>13</v>
      </c>
      <c r="B6" s="3">
        <v>1</v>
      </c>
      <c r="C6" s="5">
        <v>590</v>
      </c>
      <c r="D6" s="5">
        <f t="shared" si="0"/>
        <v>590</v>
      </c>
    </row>
    <row r="7" spans="1:4" x14ac:dyDescent="0.2">
      <c r="A7" s="8" t="s">
        <v>10</v>
      </c>
      <c r="B7" s="3">
        <v>1</v>
      </c>
      <c r="C7" s="5">
        <v>53.33</v>
      </c>
      <c r="D7" s="5">
        <f t="shared" si="0"/>
        <v>53.33</v>
      </c>
    </row>
    <row r="8" spans="1:4" x14ac:dyDescent="0.2">
      <c r="A8" s="7" t="s">
        <v>14</v>
      </c>
      <c r="B8" s="3">
        <v>1</v>
      </c>
      <c r="C8" s="5">
        <v>218.67</v>
      </c>
      <c r="D8" s="5">
        <f t="shared" si="0"/>
        <v>218.67</v>
      </c>
    </row>
    <row r="9" spans="1:4" x14ac:dyDescent="0.2">
      <c r="A9" s="8" t="s">
        <v>11</v>
      </c>
      <c r="B9" s="3">
        <v>1</v>
      </c>
      <c r="C9" s="5">
        <v>330</v>
      </c>
      <c r="D9" s="5">
        <f t="shared" si="0"/>
        <v>330</v>
      </c>
    </row>
    <row r="10" spans="1:4" x14ac:dyDescent="0.2">
      <c r="A10" s="8" t="s">
        <v>12</v>
      </c>
      <c r="B10" s="3">
        <v>1</v>
      </c>
      <c r="C10" s="5">
        <v>354.67</v>
      </c>
      <c r="D10" s="5">
        <f t="shared" si="0"/>
        <v>354.67</v>
      </c>
    </row>
    <row r="11" spans="1:4" x14ac:dyDescent="0.2">
      <c r="A11" s="8" t="s">
        <v>7</v>
      </c>
      <c r="B11" s="3">
        <v>1</v>
      </c>
      <c r="C11" s="5">
        <v>326.67</v>
      </c>
      <c r="D11" s="5">
        <f t="shared" si="0"/>
        <v>326.67</v>
      </c>
    </row>
    <row r="12" spans="1:4" x14ac:dyDescent="0.2">
      <c r="A12" s="8" t="s">
        <v>9</v>
      </c>
      <c r="B12" s="3">
        <v>1</v>
      </c>
      <c r="C12" s="5">
        <v>338.67</v>
      </c>
      <c r="D12" s="5">
        <f t="shared" si="0"/>
        <v>338.67</v>
      </c>
    </row>
    <row r="13" spans="1:4" x14ac:dyDescent="0.2">
      <c r="A13" s="8" t="s">
        <v>8</v>
      </c>
      <c r="B13" s="3">
        <v>1</v>
      </c>
      <c r="C13" s="5">
        <v>83</v>
      </c>
      <c r="D13" s="5">
        <f t="shared" si="0"/>
        <v>83</v>
      </c>
    </row>
    <row r="14" spans="1:4" x14ac:dyDescent="0.2">
      <c r="A14" s="7" t="s">
        <v>19</v>
      </c>
      <c r="B14" s="3">
        <v>1</v>
      </c>
      <c r="C14" s="5">
        <v>165</v>
      </c>
      <c r="D14" s="5">
        <f t="shared" si="0"/>
        <v>165</v>
      </c>
    </row>
    <row r="15" spans="1:4" x14ac:dyDescent="0.2">
      <c r="A15" s="7" t="s">
        <v>18</v>
      </c>
      <c r="B15" s="3">
        <v>1</v>
      </c>
      <c r="C15" s="5">
        <v>86.33</v>
      </c>
      <c r="D15" s="5">
        <f t="shared" si="0"/>
        <v>86.33</v>
      </c>
    </row>
    <row r="16" spans="1:4" x14ac:dyDescent="0.2">
      <c r="A16" s="7" t="s">
        <v>17</v>
      </c>
      <c r="B16" s="3">
        <v>1</v>
      </c>
      <c r="C16" s="5">
        <v>89.67</v>
      </c>
      <c r="D16" s="5">
        <f t="shared" si="0"/>
        <v>89.67</v>
      </c>
    </row>
    <row r="17" spans="1:4" x14ac:dyDescent="0.2">
      <c r="A17" s="44" t="s">
        <v>6</v>
      </c>
      <c r="B17" s="44"/>
      <c r="C17" s="44"/>
      <c r="D17" s="6">
        <f>SUM(D4:D16)</f>
        <v>2796.01</v>
      </c>
    </row>
    <row r="18" spans="1:4" x14ac:dyDescent="0.2">
      <c r="A18" s="45" t="s">
        <v>32</v>
      </c>
      <c r="B18" s="46"/>
      <c r="C18" s="47"/>
      <c r="D18" s="6">
        <f>ROUND(D17*'Codevasf - BDI Materiais'!F25,2)</f>
        <v>503.56</v>
      </c>
    </row>
    <row r="19" spans="1:4" x14ac:dyDescent="0.2">
      <c r="A19" s="44" t="s">
        <v>6</v>
      </c>
      <c r="B19" s="44"/>
      <c r="C19" s="44"/>
      <c r="D19" s="6">
        <f>D17+D18</f>
        <v>3299.57</v>
      </c>
    </row>
    <row r="20" spans="1:4" x14ac:dyDescent="0.2">
      <c r="A20" s="44" t="s">
        <v>4</v>
      </c>
      <c r="B20" s="44"/>
      <c r="C20" s="44"/>
      <c r="D20" s="38">
        <v>32</v>
      </c>
    </row>
    <row r="21" spans="1:4" x14ac:dyDescent="0.2">
      <c r="A21" s="48" t="s">
        <v>2</v>
      </c>
      <c r="B21" s="48"/>
      <c r="C21" s="48"/>
      <c r="D21" s="6">
        <f>ROUND(D19*D20,2)</f>
        <v>105586.24000000001</v>
      </c>
    </row>
  </sheetData>
  <sortState ref="A4:D16">
    <sortCondition ref="A4"/>
  </sortState>
  <mergeCells count="7">
    <mergeCell ref="A21:C21"/>
    <mergeCell ref="A17:C17"/>
    <mergeCell ref="A19:C19"/>
    <mergeCell ref="A20:C20"/>
    <mergeCell ref="A1:D1"/>
    <mergeCell ref="A2:D2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30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32</v>
      </c>
    </row>
    <row r="21" spans="1:4" x14ac:dyDescent="0.2">
      <c r="A21" s="49" t="s">
        <v>2</v>
      </c>
      <c r="B21" s="50"/>
      <c r="C21" s="51"/>
      <c r="D21" s="37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22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85</v>
      </c>
      <c r="D4" s="5">
        <f t="shared" ref="D4:D16" si="0">B4*C4</f>
        <v>85</v>
      </c>
    </row>
    <row r="5" spans="1:4" x14ac:dyDescent="0.2">
      <c r="A5" s="8" t="s">
        <v>16</v>
      </c>
      <c r="B5" s="3">
        <v>1</v>
      </c>
      <c r="C5" s="5">
        <v>85</v>
      </c>
      <c r="D5" s="5">
        <f t="shared" si="0"/>
        <v>85</v>
      </c>
    </row>
    <row r="6" spans="1:4" x14ac:dyDescent="0.2">
      <c r="A6" s="7" t="s">
        <v>13</v>
      </c>
      <c r="B6" s="3">
        <v>1</v>
      </c>
      <c r="C6" s="5">
        <v>666.33</v>
      </c>
      <c r="D6" s="5">
        <f t="shared" si="0"/>
        <v>666.33</v>
      </c>
    </row>
    <row r="7" spans="1:4" x14ac:dyDescent="0.2">
      <c r="A7" s="8" t="s">
        <v>10</v>
      </c>
      <c r="B7" s="3">
        <v>1</v>
      </c>
      <c r="C7" s="5">
        <v>56.67</v>
      </c>
      <c r="D7" s="5">
        <f t="shared" si="0"/>
        <v>56.67</v>
      </c>
    </row>
    <row r="8" spans="1:4" x14ac:dyDescent="0.2">
      <c r="A8" s="7" t="s">
        <v>14</v>
      </c>
      <c r="B8" s="3">
        <v>1</v>
      </c>
      <c r="C8" s="5">
        <v>222</v>
      </c>
      <c r="D8" s="5">
        <f t="shared" si="0"/>
        <v>222</v>
      </c>
    </row>
    <row r="9" spans="1:4" x14ac:dyDescent="0.2">
      <c r="A9" s="8" t="s">
        <v>11</v>
      </c>
      <c r="B9" s="3">
        <v>1</v>
      </c>
      <c r="C9" s="5">
        <v>340</v>
      </c>
      <c r="D9" s="5">
        <f t="shared" si="0"/>
        <v>340</v>
      </c>
    </row>
    <row r="10" spans="1:4" x14ac:dyDescent="0.2">
      <c r="A10" s="8" t="s">
        <v>12</v>
      </c>
      <c r="B10" s="3">
        <v>1</v>
      </c>
      <c r="C10" s="5">
        <v>359.67</v>
      </c>
      <c r="D10" s="5">
        <f t="shared" si="0"/>
        <v>359.67</v>
      </c>
    </row>
    <row r="11" spans="1:4" x14ac:dyDescent="0.2">
      <c r="A11" s="8" t="s">
        <v>7</v>
      </c>
      <c r="B11" s="3">
        <v>1</v>
      </c>
      <c r="C11" s="5">
        <v>363.33</v>
      </c>
      <c r="D11" s="5">
        <f t="shared" si="0"/>
        <v>363.33</v>
      </c>
    </row>
    <row r="12" spans="1:4" x14ac:dyDescent="0.2">
      <c r="A12" s="8" t="s">
        <v>9</v>
      </c>
      <c r="B12" s="3">
        <v>1</v>
      </c>
      <c r="C12" s="5">
        <v>342</v>
      </c>
      <c r="D12" s="5">
        <f t="shared" si="0"/>
        <v>342</v>
      </c>
    </row>
    <row r="13" spans="1:4" x14ac:dyDescent="0.2">
      <c r="A13" s="8" t="s">
        <v>8</v>
      </c>
      <c r="B13" s="3">
        <v>1</v>
      </c>
      <c r="C13" s="5">
        <v>86.33</v>
      </c>
      <c r="D13" s="5">
        <f t="shared" si="0"/>
        <v>86.33</v>
      </c>
    </row>
    <row r="14" spans="1:4" x14ac:dyDescent="0.2">
      <c r="A14" s="7" t="s">
        <v>19</v>
      </c>
      <c r="B14" s="3">
        <v>1</v>
      </c>
      <c r="C14" s="5">
        <v>173</v>
      </c>
      <c r="D14" s="5">
        <f t="shared" si="0"/>
        <v>173</v>
      </c>
    </row>
    <row r="15" spans="1:4" x14ac:dyDescent="0.2">
      <c r="A15" s="7" t="s">
        <v>18</v>
      </c>
      <c r="B15" s="3">
        <v>1</v>
      </c>
      <c r="C15" s="5">
        <v>89.67</v>
      </c>
      <c r="D15" s="5">
        <f t="shared" si="0"/>
        <v>89.67</v>
      </c>
    </row>
    <row r="16" spans="1:4" x14ac:dyDescent="0.2">
      <c r="A16" s="7" t="s">
        <v>17</v>
      </c>
      <c r="B16" s="3">
        <v>1</v>
      </c>
      <c r="C16" s="5">
        <v>93</v>
      </c>
      <c r="D16" s="5">
        <f t="shared" si="0"/>
        <v>93</v>
      </c>
    </row>
    <row r="17" spans="1:4" x14ac:dyDescent="0.2">
      <c r="A17" s="44" t="s">
        <v>6</v>
      </c>
      <c r="B17" s="44"/>
      <c r="C17" s="44"/>
      <c r="D17" s="6">
        <f>SUM(D4:D16)</f>
        <v>2962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533.46</v>
      </c>
    </row>
    <row r="19" spans="1:4" x14ac:dyDescent="0.2">
      <c r="A19" s="44" t="s">
        <v>6</v>
      </c>
      <c r="B19" s="44"/>
      <c r="C19" s="44"/>
      <c r="D19" s="6">
        <f>D17+D18</f>
        <v>3495.46</v>
      </c>
    </row>
    <row r="20" spans="1:4" x14ac:dyDescent="0.2">
      <c r="A20" s="44" t="s">
        <v>4</v>
      </c>
      <c r="B20" s="44"/>
      <c r="C20" s="44"/>
      <c r="D20" s="38">
        <v>22</v>
      </c>
    </row>
    <row r="21" spans="1:4" x14ac:dyDescent="0.2">
      <c r="A21" s="49" t="s">
        <v>2</v>
      </c>
      <c r="B21" s="50"/>
      <c r="C21" s="51"/>
      <c r="D21" s="6">
        <f>ROUND(D19*D20,2)</f>
        <v>76900.12</v>
      </c>
    </row>
  </sheetData>
  <sortState ref="A4:D16">
    <sortCondition ref="A4"/>
  </sortState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31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5" t="s">
        <v>32</v>
      </c>
      <c r="B18" s="46"/>
      <c r="C18" s="47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22</v>
      </c>
    </row>
    <row r="21" spans="1:4" x14ac:dyDescent="0.2">
      <c r="A21" s="44" t="s">
        <v>2</v>
      </c>
      <c r="B21" s="44"/>
      <c r="C21" s="44"/>
      <c r="D21" s="6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23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1" t="s">
        <v>0</v>
      </c>
      <c r="B3" s="1" t="s">
        <v>5</v>
      </c>
      <c r="C3" s="1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5">
        <v>113.33</v>
      </c>
      <c r="D4" s="5">
        <f t="shared" ref="D4:D16" si="0">B4*C4</f>
        <v>113.33</v>
      </c>
    </row>
    <row r="5" spans="1:4" x14ac:dyDescent="0.2">
      <c r="A5" s="8" t="s">
        <v>16</v>
      </c>
      <c r="B5" s="3">
        <v>1</v>
      </c>
      <c r="C5" s="5">
        <v>116.67</v>
      </c>
      <c r="D5" s="5">
        <f t="shared" si="0"/>
        <v>116.67</v>
      </c>
    </row>
    <row r="6" spans="1:4" x14ac:dyDescent="0.2">
      <c r="A6" s="7" t="s">
        <v>13</v>
      </c>
      <c r="B6" s="3">
        <v>1</v>
      </c>
      <c r="C6" s="5">
        <v>783.33</v>
      </c>
      <c r="D6" s="5">
        <f t="shared" si="0"/>
        <v>783.33</v>
      </c>
    </row>
    <row r="7" spans="1:4" x14ac:dyDescent="0.2">
      <c r="A7" s="8" t="s">
        <v>10</v>
      </c>
      <c r="B7" s="3">
        <v>1</v>
      </c>
      <c r="C7" s="5">
        <v>73.33</v>
      </c>
      <c r="D7" s="5">
        <f t="shared" si="0"/>
        <v>73.33</v>
      </c>
    </row>
    <row r="8" spans="1:4" x14ac:dyDescent="0.2">
      <c r="A8" s="7" t="s">
        <v>14</v>
      </c>
      <c r="B8" s="3">
        <v>1</v>
      </c>
      <c r="C8" s="5">
        <v>256.67</v>
      </c>
      <c r="D8" s="5">
        <f t="shared" si="0"/>
        <v>256.67</v>
      </c>
    </row>
    <row r="9" spans="1:4" x14ac:dyDescent="0.2">
      <c r="A9" s="8" t="s">
        <v>11</v>
      </c>
      <c r="B9" s="3">
        <v>1</v>
      </c>
      <c r="C9" s="5">
        <v>396.67</v>
      </c>
      <c r="D9" s="5">
        <f t="shared" si="0"/>
        <v>396.67</v>
      </c>
    </row>
    <row r="10" spans="1:4" x14ac:dyDescent="0.2">
      <c r="A10" s="8" t="s">
        <v>12</v>
      </c>
      <c r="B10" s="3">
        <v>1</v>
      </c>
      <c r="C10" s="5">
        <v>416.33</v>
      </c>
      <c r="D10" s="5">
        <f t="shared" si="0"/>
        <v>416.33</v>
      </c>
    </row>
    <row r="11" spans="1:4" x14ac:dyDescent="0.2">
      <c r="A11" s="8" t="s">
        <v>7</v>
      </c>
      <c r="B11" s="3">
        <v>1</v>
      </c>
      <c r="C11" s="5">
        <v>353.33</v>
      </c>
      <c r="D11" s="5">
        <f t="shared" si="0"/>
        <v>353.33</v>
      </c>
    </row>
    <row r="12" spans="1:4" x14ac:dyDescent="0.2">
      <c r="A12" s="8" t="s">
        <v>9</v>
      </c>
      <c r="B12" s="3">
        <v>1</v>
      </c>
      <c r="C12" s="5">
        <v>373.33</v>
      </c>
      <c r="D12" s="5">
        <f t="shared" si="0"/>
        <v>373.33</v>
      </c>
    </row>
    <row r="13" spans="1:4" x14ac:dyDescent="0.2">
      <c r="A13" s="8" t="s">
        <v>8</v>
      </c>
      <c r="B13" s="3">
        <v>1</v>
      </c>
      <c r="C13" s="5">
        <v>103</v>
      </c>
      <c r="D13" s="5">
        <f t="shared" si="0"/>
        <v>103</v>
      </c>
    </row>
    <row r="14" spans="1:4" x14ac:dyDescent="0.2">
      <c r="A14" s="7" t="s">
        <v>19</v>
      </c>
      <c r="B14" s="3">
        <v>1</v>
      </c>
      <c r="C14" s="5">
        <v>196.33</v>
      </c>
      <c r="D14" s="5">
        <f t="shared" si="0"/>
        <v>196.33</v>
      </c>
    </row>
    <row r="15" spans="1:4" x14ac:dyDescent="0.2">
      <c r="A15" s="7" t="s">
        <v>18</v>
      </c>
      <c r="B15" s="3">
        <v>1</v>
      </c>
      <c r="C15" s="5">
        <v>106.67</v>
      </c>
      <c r="D15" s="5">
        <f t="shared" si="0"/>
        <v>106.67</v>
      </c>
    </row>
    <row r="16" spans="1:4" x14ac:dyDescent="0.2">
      <c r="A16" s="7" t="s">
        <v>17</v>
      </c>
      <c r="B16" s="3">
        <v>1</v>
      </c>
      <c r="C16" s="5">
        <v>110</v>
      </c>
      <c r="D16" s="5">
        <f t="shared" si="0"/>
        <v>110</v>
      </c>
    </row>
    <row r="17" spans="1:4" x14ac:dyDescent="0.2">
      <c r="A17" s="44" t="s">
        <v>6</v>
      </c>
      <c r="B17" s="44"/>
      <c r="C17" s="44"/>
      <c r="D17" s="6">
        <f>SUM(D4:D16)</f>
        <v>3398.9900000000002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612.16</v>
      </c>
    </row>
    <row r="19" spans="1:4" x14ac:dyDescent="0.2">
      <c r="A19" s="44" t="s">
        <v>6</v>
      </c>
      <c r="B19" s="44"/>
      <c r="C19" s="44"/>
      <c r="D19" s="6">
        <f>D17+D18</f>
        <v>4011.15</v>
      </c>
    </row>
    <row r="20" spans="1:4" x14ac:dyDescent="0.2">
      <c r="A20" s="44" t="s">
        <v>4</v>
      </c>
      <c r="B20" s="44"/>
      <c r="C20" s="44"/>
      <c r="D20" s="38">
        <v>9</v>
      </c>
    </row>
    <row r="21" spans="1:4" x14ac:dyDescent="0.2">
      <c r="A21" s="49" t="s">
        <v>2</v>
      </c>
      <c r="B21" s="50"/>
      <c r="C21" s="51"/>
      <c r="D21" s="6">
        <f>ROUND(D19*D20,2)</f>
        <v>36100.35</v>
      </c>
    </row>
  </sheetData>
  <sortState ref="A4:D16">
    <sortCondition ref="A4"/>
  </sortState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21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42" t="s">
        <v>26</v>
      </c>
      <c r="B1" s="42"/>
      <c r="C1" s="42"/>
      <c r="D1" s="42"/>
    </row>
    <row r="2" spans="1:4" x14ac:dyDescent="0.2">
      <c r="A2" s="43"/>
      <c r="B2" s="43"/>
      <c r="C2" s="43"/>
      <c r="D2" s="43"/>
    </row>
    <row r="3" spans="1:4" x14ac:dyDescent="0.2">
      <c r="A3" s="9" t="s">
        <v>0</v>
      </c>
      <c r="B3" s="9" t="s">
        <v>5</v>
      </c>
      <c r="C3" s="9" t="s">
        <v>1</v>
      </c>
      <c r="D3" s="2" t="s">
        <v>3</v>
      </c>
    </row>
    <row r="4" spans="1:4" x14ac:dyDescent="0.2">
      <c r="A4" s="8" t="s">
        <v>15</v>
      </c>
      <c r="B4" s="3">
        <v>1</v>
      </c>
      <c r="C4" s="10"/>
      <c r="D4" s="5">
        <f t="shared" ref="D4:D16" si="0">B4*C4</f>
        <v>0</v>
      </c>
    </row>
    <row r="5" spans="1:4" x14ac:dyDescent="0.2">
      <c r="A5" s="8" t="s">
        <v>16</v>
      </c>
      <c r="B5" s="3">
        <v>1</v>
      </c>
      <c r="C5" s="10"/>
      <c r="D5" s="5">
        <f t="shared" si="0"/>
        <v>0</v>
      </c>
    </row>
    <row r="6" spans="1:4" x14ac:dyDescent="0.2">
      <c r="A6" s="7" t="s">
        <v>13</v>
      </c>
      <c r="B6" s="3">
        <v>1</v>
      </c>
      <c r="C6" s="10"/>
      <c r="D6" s="5">
        <f t="shared" si="0"/>
        <v>0</v>
      </c>
    </row>
    <row r="7" spans="1:4" x14ac:dyDescent="0.2">
      <c r="A7" s="8" t="s">
        <v>10</v>
      </c>
      <c r="B7" s="3">
        <v>1</v>
      </c>
      <c r="C7" s="10"/>
      <c r="D7" s="5">
        <f t="shared" si="0"/>
        <v>0</v>
      </c>
    </row>
    <row r="8" spans="1:4" x14ac:dyDescent="0.2">
      <c r="A8" s="7" t="s">
        <v>14</v>
      </c>
      <c r="B8" s="3">
        <v>1</v>
      </c>
      <c r="C8" s="10"/>
      <c r="D8" s="5">
        <f t="shared" si="0"/>
        <v>0</v>
      </c>
    </row>
    <row r="9" spans="1:4" x14ac:dyDescent="0.2">
      <c r="A9" s="8" t="s">
        <v>11</v>
      </c>
      <c r="B9" s="3">
        <v>1</v>
      </c>
      <c r="C9" s="10"/>
      <c r="D9" s="5">
        <f t="shared" si="0"/>
        <v>0</v>
      </c>
    </row>
    <row r="10" spans="1:4" x14ac:dyDescent="0.2">
      <c r="A10" s="8" t="s">
        <v>12</v>
      </c>
      <c r="B10" s="3">
        <v>1</v>
      </c>
      <c r="C10" s="10"/>
      <c r="D10" s="5">
        <f t="shared" si="0"/>
        <v>0</v>
      </c>
    </row>
    <row r="11" spans="1:4" x14ac:dyDescent="0.2">
      <c r="A11" s="8" t="s">
        <v>7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8</v>
      </c>
      <c r="B13" s="3">
        <v>1</v>
      </c>
      <c r="C13" s="10"/>
      <c r="D13" s="5">
        <f t="shared" si="0"/>
        <v>0</v>
      </c>
    </row>
    <row r="14" spans="1:4" x14ac:dyDescent="0.2">
      <c r="A14" s="7" t="s">
        <v>19</v>
      </c>
      <c r="B14" s="3">
        <v>1</v>
      </c>
      <c r="C14" s="10"/>
      <c r="D14" s="5">
        <f t="shared" si="0"/>
        <v>0</v>
      </c>
    </row>
    <row r="15" spans="1:4" x14ac:dyDescent="0.2">
      <c r="A15" s="7" t="s">
        <v>18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17</v>
      </c>
      <c r="B16" s="3">
        <v>1</v>
      </c>
      <c r="C16" s="10"/>
      <c r="D16" s="5">
        <f t="shared" si="0"/>
        <v>0</v>
      </c>
    </row>
    <row r="17" spans="1:4" x14ac:dyDescent="0.2">
      <c r="A17" s="44" t="s">
        <v>6</v>
      </c>
      <c r="B17" s="44"/>
      <c r="C17" s="44"/>
      <c r="D17" s="6">
        <f>SUM(D4:D16)</f>
        <v>0</v>
      </c>
    </row>
    <row r="18" spans="1:4" x14ac:dyDescent="0.2">
      <c r="A18" s="44" t="s">
        <v>32</v>
      </c>
      <c r="B18" s="44"/>
      <c r="C18" s="44"/>
      <c r="D18" s="6">
        <f>ROUND(D17*'Codevasf - BDI Materiais'!F25,2)</f>
        <v>0</v>
      </c>
    </row>
    <row r="19" spans="1:4" x14ac:dyDescent="0.2">
      <c r="A19" s="44" t="s">
        <v>6</v>
      </c>
      <c r="B19" s="44"/>
      <c r="C19" s="44"/>
      <c r="D19" s="6">
        <f>D17+D18</f>
        <v>0</v>
      </c>
    </row>
    <row r="20" spans="1:4" x14ac:dyDescent="0.2">
      <c r="A20" s="44" t="s">
        <v>4</v>
      </c>
      <c r="B20" s="44"/>
      <c r="C20" s="44"/>
      <c r="D20" s="38">
        <v>9</v>
      </c>
    </row>
    <row r="21" spans="1:4" x14ac:dyDescent="0.2">
      <c r="A21" s="49" t="s">
        <v>2</v>
      </c>
      <c r="B21" s="50"/>
      <c r="C21" s="51"/>
      <c r="D21" s="6">
        <f>ROUND(D19*D20,2)</f>
        <v>0</v>
      </c>
    </row>
  </sheetData>
  <sheetProtection selectLockedCells="1"/>
  <mergeCells count="7">
    <mergeCell ref="A21:C21"/>
    <mergeCell ref="A1:D1"/>
    <mergeCell ref="A2:D2"/>
    <mergeCell ref="A17:C17"/>
    <mergeCell ref="A19:C19"/>
    <mergeCell ref="A20:C20"/>
    <mergeCell ref="A18:C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Codevasf - BDI Materiais</vt:lpstr>
      <vt:lpstr>Codevasf - 9000 BTUs</vt:lpstr>
      <vt:lpstr>Licitante - 9000 BTUs</vt:lpstr>
      <vt:lpstr>Codevasf - 12000 BTUs</vt:lpstr>
      <vt:lpstr>Licitante - 12000 BTUs</vt:lpstr>
      <vt:lpstr>Codevasf - 18000 BTUs</vt:lpstr>
      <vt:lpstr>Licitante - 18000 BTUs</vt:lpstr>
      <vt:lpstr>Codevasf - 24000 BTUs</vt:lpstr>
      <vt:lpstr>Licitante - 24000 BTUs</vt:lpstr>
      <vt:lpstr>Codevasf - 30000 BTUs</vt:lpstr>
      <vt:lpstr>Licitante - 30000 BTUs</vt:lpstr>
      <vt:lpstr>Codevasf - 60000 BTUs</vt:lpstr>
      <vt:lpstr>Licitante - 60000 BTUs</vt:lpstr>
      <vt:lpstr>'Codevasf - BDI Materiais'!Area_de_impressao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Adeval Gonçalves do Rosario</dc:creator>
  <cp:lastModifiedBy>joao.neto</cp:lastModifiedBy>
  <cp:lastPrinted>2014-05-30T17:48:38Z</cp:lastPrinted>
  <dcterms:created xsi:type="dcterms:W3CDTF">2014-02-28T13:57:54Z</dcterms:created>
  <dcterms:modified xsi:type="dcterms:W3CDTF">2014-05-30T17:48:42Z</dcterms:modified>
</cp:coreProperties>
</file>