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emf" ContentType="image/x-emf"/>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30" windowWidth="22995" windowHeight="10050" tabRatio="973" activeTab="3"/>
  </bookViews>
  <sheets>
    <sheet name="Instruções Preenchimento" sheetId="27" r:id="rId1"/>
    <sheet name="Itens para CPUs" sheetId="21" r:id="rId2"/>
    <sheet name="CPUs" sheetId="20" r:id="rId3"/>
    <sheet name="Resumo Geral" sheetId="22" r:id="rId4"/>
    <sheet name="Cronograma_Desembolso" sheetId="24" r:id="rId5"/>
    <sheet name="BDI Serviços" sheetId="16" r:id="rId6"/>
    <sheet name="BDI Materiais" sheetId="15" r:id="rId7"/>
    <sheet name="Det Enc Sociais" sheetId="17" r:id="rId8"/>
    <sheet name="Mobilização" sheetId="28" r:id="rId9"/>
    <sheet name="Escavações e Aterros" sheetId="29"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A" localSheetId="6">[1]SERVIÇO!#REF!</definedName>
    <definedName name="\A" localSheetId="5">[1]SERVIÇO!#REF!</definedName>
    <definedName name="\A" localSheetId="4">[1]SERVIÇO!#REF!</definedName>
    <definedName name="\A" localSheetId="7">[1]SERVIÇO!#REF!</definedName>
    <definedName name="\A">[1]SERVIÇO!#REF!</definedName>
    <definedName name="\B" localSheetId="6">[1]SERVIÇO!#REF!</definedName>
    <definedName name="\B" localSheetId="5">[1]SERVIÇO!#REF!</definedName>
    <definedName name="\B" localSheetId="4">[1]SERVIÇO!#REF!</definedName>
    <definedName name="\B" localSheetId="7">[1]SERVIÇO!#REF!</definedName>
    <definedName name="\B">[1]SERVIÇO!#REF!</definedName>
    <definedName name="\C" localSheetId="6">[1]SERVIÇO!#REF!</definedName>
    <definedName name="\C" localSheetId="5">[1]SERVIÇO!#REF!</definedName>
    <definedName name="\C" localSheetId="4">[1]SERVIÇO!#REF!</definedName>
    <definedName name="\C" localSheetId="7">[1]SERVIÇO!#REF!</definedName>
    <definedName name="\C">[1]SERVIÇO!#REF!</definedName>
    <definedName name="\I" localSheetId="6">[1]SERVIÇO!#REF!</definedName>
    <definedName name="\I" localSheetId="5">[1]SERVIÇO!#REF!</definedName>
    <definedName name="\I" localSheetId="4">[1]SERVIÇO!#REF!</definedName>
    <definedName name="\I" localSheetId="7">[1]SERVIÇO!#REF!</definedName>
    <definedName name="\I">[1]SERVIÇO!#REF!</definedName>
    <definedName name="\J" localSheetId="6">[1]SERVIÇO!#REF!</definedName>
    <definedName name="\J" localSheetId="5">[1]SERVIÇO!#REF!</definedName>
    <definedName name="\J" localSheetId="4">[1]SERVIÇO!#REF!</definedName>
    <definedName name="\J" localSheetId="7">[1]SERVIÇO!#REF!</definedName>
    <definedName name="\J">[1]SERVIÇO!#REF!</definedName>
    <definedName name="\O" localSheetId="4">[1]SERVIÇO!#REF!</definedName>
    <definedName name="\O">[1]SERVIÇO!#REF!</definedName>
    <definedName name="\P" localSheetId="4">[1]SERVIÇO!#REF!</definedName>
    <definedName name="\P">[1]SERVIÇO!#REF!</definedName>
    <definedName name="_10af_4" localSheetId="6">#REF!</definedName>
    <definedName name="_10af_4" localSheetId="5">#REF!</definedName>
    <definedName name="_10af_4" localSheetId="4">#REF!</definedName>
    <definedName name="_10af_4" localSheetId="7">#REF!</definedName>
    <definedName name="_10af_4">#REF!</definedName>
    <definedName name="_11ag_1" localSheetId="6">#REF!</definedName>
    <definedName name="_11ag_1" localSheetId="5">#REF!</definedName>
    <definedName name="_11ag_1" localSheetId="4">#REF!</definedName>
    <definedName name="_11ag_1" localSheetId="7">#REF!</definedName>
    <definedName name="_11ag_1">#REF!</definedName>
    <definedName name="_12ag_2" localSheetId="6">#REF!</definedName>
    <definedName name="_12ag_2" localSheetId="5">#REF!</definedName>
    <definedName name="_12ag_2" localSheetId="4">#REF!</definedName>
    <definedName name="_12ag_2" localSheetId="7">#REF!</definedName>
    <definedName name="_12ag_2">#REF!</definedName>
    <definedName name="_13ag_3" localSheetId="4">#REF!</definedName>
    <definedName name="_13ag_3">#REF!</definedName>
    <definedName name="_14ag_4" localSheetId="4">#REF!</definedName>
    <definedName name="_14ag_4">#REF!</definedName>
    <definedName name="_15cho_1" localSheetId="4">#REF!</definedName>
    <definedName name="_15cho_1">#REF!</definedName>
    <definedName name="_16cho_2" localSheetId="4">#REF!</definedName>
    <definedName name="_16cho_2">#REF!</definedName>
    <definedName name="_17cho_3" localSheetId="4">#REF!</definedName>
    <definedName name="_17cho_3">#REF!</definedName>
    <definedName name="_18cho_4" localSheetId="4">#REF!</definedName>
    <definedName name="_18cho_4">#REF!</definedName>
    <definedName name="_19ci_1" localSheetId="4">#REF!</definedName>
    <definedName name="_19ci_1">#REF!</definedName>
    <definedName name="_1a_1" localSheetId="4">#REF!</definedName>
    <definedName name="_1a_1">#REF!</definedName>
    <definedName name="_20ci_2" localSheetId="4">#REF!</definedName>
    <definedName name="_20ci_2">#REF!</definedName>
    <definedName name="_21ci_3" localSheetId="4">#REF!</definedName>
    <definedName name="_21ci_3">#REF!</definedName>
    <definedName name="_22ci_4" localSheetId="4">#REF!</definedName>
    <definedName name="_22ci_4">#REF!</definedName>
    <definedName name="_23Excel_BuiltIn_Print_Area_2" localSheetId="4">#REF!</definedName>
    <definedName name="_23Excel_BuiltIn_Print_Area_2">#REF!</definedName>
    <definedName name="_24Excel_BuiltIn_Print_Area_3" localSheetId="4">#REF!</definedName>
    <definedName name="_24Excel_BuiltIn_Print_Area_3">#REF!</definedName>
    <definedName name="_25Excel_BuiltIn_Print_Area_13_1" localSheetId="6">('[2]Detalhamento - Obras Civis'!$A$5:$F$6,'[2]Detalhamento - Obras Civis'!#REF!,'[2]Detalhamento - Obras Civis'!#REF!,'[2]Detalhamento - Obras Civis'!#REF!,'[2]Detalhamento - Obras Civis'!#REF!,'[2]Detalhamento - Obras Civis'!$A$7:$F$125)</definedName>
    <definedName name="_25Excel_BuiltIn_Print_Area_13_1" localSheetId="5">('[2]Detalhamento - Obras Civis'!$A$5:$F$6,'[2]Detalhamento - Obras Civis'!#REF!,'[2]Detalhamento - Obras Civis'!#REF!,'[2]Detalhamento - Obras Civis'!#REF!,'[2]Detalhamento - Obras Civis'!#REF!,'[2]Detalhamento - Obras Civis'!$A$7:$F$125)</definedName>
    <definedName name="_25Excel_BuiltIn_Print_Area_13_1" localSheetId="4">('[2]Detalhamento - Obras Civis'!$A$5:$F$6,'[2]Detalhamento - Obras Civis'!#REF!,'[2]Detalhamento - Obras Civis'!#REF!,'[2]Detalhamento - Obras Civis'!#REF!,'[2]Detalhamento - Obras Civis'!#REF!,'[2]Detalhamento - Obras Civis'!$A$7:$F$125)</definedName>
    <definedName name="_25Excel_BuiltIn_Print_Area_13_1" localSheetId="7">('[2]Detalhamento - Obras Civis'!$A$5:$F$6,'[2]Detalhamento - Obras Civis'!#REF!,'[2]Detalhamento - Obras Civis'!#REF!,'[2]Detalhamento - Obras Civis'!#REF!,'[2]Detalhamento - Obras Civis'!#REF!,'[2]Detalhamento - Obras Civis'!$A$7:$F$125)</definedName>
    <definedName name="_25Excel_BuiltIn_Print_Area_13_1" localSheetId="8">('[2]Detalhamento - Obras Civis'!$A$5:$F$6,'[2]Detalhamento - Obras Civis'!#REF!,'[2]Detalhamento - Obras Civis'!#REF!,'[2]Detalhamento - Obras Civis'!#REF!,'[2]Detalhamento - Obras Civis'!#REF!,'[2]Detalhamento - Obras Civis'!$A$7:$F$125)</definedName>
    <definedName name="_25Excel_BuiltIn_Print_Area_13_1">('[2]Detalhamento - Obras Civis'!$A$5:$F$6,'[2]Detalhamento - Obras Civis'!#REF!,'[2]Detalhamento - Obras Civis'!#REF!,'[2]Detalhamento - Obras Civis'!#REF!,'[2]Detalhamento - Obras Civis'!#REF!,'[2]Detalhamento - Obras Civis'!$A$7:$F$125)</definedName>
    <definedName name="_26Excel_BuiltIn_Print_Area_7_1_1" localSheetId="6">#REF!</definedName>
    <definedName name="_26Excel_BuiltIn_Print_Area_7_1_1" localSheetId="5">#REF!</definedName>
    <definedName name="_26Excel_BuiltIn_Print_Area_7_1_1" localSheetId="4">#REF!</definedName>
    <definedName name="_26Excel_BuiltIn_Print_Area_7_1_1" localSheetId="7">#REF!</definedName>
    <definedName name="_26Excel_BuiltIn_Print_Area_7_1_1">#REF!</definedName>
    <definedName name="_27Excel_BuiltIn_Print_Area_8_1" localSheetId="6">(#REF!,#REF!,#REF!,#REF!,#REF!)</definedName>
    <definedName name="_27Excel_BuiltIn_Print_Area_8_1" localSheetId="5">(#REF!,#REF!,#REF!,#REF!,#REF!)</definedName>
    <definedName name="_27Excel_BuiltIn_Print_Area_8_1" localSheetId="4">(#REF!,#REF!,#REF!,#REF!,#REF!)</definedName>
    <definedName name="_27Excel_BuiltIn_Print_Area_8_1" localSheetId="7">(#REF!,#REF!,#REF!,#REF!,#REF!)</definedName>
    <definedName name="_27Excel_BuiltIn_Print_Area_8_1">(#REF!,#REF!,#REF!,#REF!,#REF!)</definedName>
    <definedName name="_28ls_1" localSheetId="6">#REF!</definedName>
    <definedName name="_28ls_1" localSheetId="5">#REF!</definedName>
    <definedName name="_28ls_1" localSheetId="4">#REF!</definedName>
    <definedName name="_28ls_1" localSheetId="7">#REF!</definedName>
    <definedName name="_28ls_1">#REF!</definedName>
    <definedName name="_29ls_2" localSheetId="6">#REF!</definedName>
    <definedName name="_29ls_2" localSheetId="5">#REF!</definedName>
    <definedName name="_29ls_2" localSheetId="4">#REF!</definedName>
    <definedName name="_29ls_2" localSheetId="7">#REF!</definedName>
    <definedName name="_29ls_2">#REF!</definedName>
    <definedName name="_2a_2" localSheetId="6">#REF!</definedName>
    <definedName name="_2a_2" localSheetId="5">#REF!</definedName>
    <definedName name="_2a_2" localSheetId="4">#REF!</definedName>
    <definedName name="_2a_2" localSheetId="7">#REF!</definedName>
    <definedName name="_2a_2">#REF!</definedName>
    <definedName name="_30ls_3" localSheetId="4">#REF!</definedName>
    <definedName name="_30ls_3">#REF!</definedName>
    <definedName name="_31ls_4" localSheetId="4">#REF!</definedName>
    <definedName name="_31ls_4">#REF!</definedName>
    <definedName name="_32lub_1" localSheetId="4">#REF!</definedName>
    <definedName name="_32lub_1">#REF!</definedName>
    <definedName name="_33lub_2" localSheetId="4">#REF!</definedName>
    <definedName name="_33lub_2">#REF!</definedName>
    <definedName name="_34lub_3" localSheetId="4">#REF!</definedName>
    <definedName name="_34lub_3">#REF!</definedName>
    <definedName name="_35lub_4" localSheetId="4">#REF!</definedName>
    <definedName name="_35lub_4">#REF!</definedName>
    <definedName name="_36meio_1" localSheetId="4">#REF!</definedName>
    <definedName name="_36meio_1">#REF!</definedName>
    <definedName name="_37meio_2" localSheetId="4">#REF!</definedName>
    <definedName name="_37meio_2">#REF!</definedName>
    <definedName name="_38meio_3" localSheetId="4">#REF!</definedName>
    <definedName name="_38meio_3">#REF!</definedName>
    <definedName name="_39meio_4" localSheetId="4">#REF!</definedName>
    <definedName name="_39meio_4">#REF!</definedName>
    <definedName name="_3a_3" localSheetId="4">#REF!</definedName>
    <definedName name="_3a_3">#REF!</definedName>
    <definedName name="_40od_1" localSheetId="4">#REF!</definedName>
    <definedName name="_40od_1">#REF!</definedName>
    <definedName name="_41od_2" localSheetId="4">#REF!</definedName>
    <definedName name="_41od_2">#REF!</definedName>
    <definedName name="_42od_3" localSheetId="4">#REF!</definedName>
    <definedName name="_42od_3">#REF!</definedName>
    <definedName name="_43od_4" localSheetId="4">#REF!</definedName>
    <definedName name="_43od_4">#REF!</definedName>
    <definedName name="_44of_1" localSheetId="4">#REF!</definedName>
    <definedName name="_44of_1">#REF!</definedName>
    <definedName name="_45of_2" localSheetId="4">#REF!</definedName>
    <definedName name="_45of_2">#REF!</definedName>
    <definedName name="_46of_3" localSheetId="4">#REF!</definedName>
    <definedName name="_46of_3">#REF!</definedName>
    <definedName name="_47of_4" localSheetId="4">#REF!</definedName>
    <definedName name="_47of_4">#REF!</definedName>
    <definedName name="_48pdm_1" localSheetId="4">#REF!</definedName>
    <definedName name="_48pdm_1">#REF!</definedName>
    <definedName name="_49pdm_2" localSheetId="4">#REF!</definedName>
    <definedName name="_49pdm_2">#REF!</definedName>
    <definedName name="_4aaa_1" localSheetId="4">#REF!</definedName>
    <definedName name="_4aaa_1">#REF!</definedName>
    <definedName name="_50pdm_3" localSheetId="4">#REF!</definedName>
    <definedName name="_50pdm_3">#REF!</definedName>
    <definedName name="_51pdm_4" localSheetId="4">#REF!</definedName>
    <definedName name="_51pdm_4">#REF!</definedName>
    <definedName name="_52pedra_1" localSheetId="4">#REF!</definedName>
    <definedName name="_52pedra_1">#REF!</definedName>
    <definedName name="_53pedra_2" localSheetId="4">#REF!</definedName>
    <definedName name="_53pedra_2">#REF!</definedName>
    <definedName name="_54pedra_3" localSheetId="4">#REF!</definedName>
    <definedName name="_54pedra_3">#REF!</definedName>
    <definedName name="_55pedra_4" localSheetId="4">#REF!</definedName>
    <definedName name="_55pedra_4">#REF!</definedName>
    <definedName name="_56port_1" localSheetId="4">#REF!</definedName>
    <definedName name="_56port_1">#REF!</definedName>
    <definedName name="_57port_2" localSheetId="4">#REF!</definedName>
    <definedName name="_57port_2">#REF!</definedName>
    <definedName name="_58port_3" localSheetId="4">#REF!</definedName>
    <definedName name="_58port_3">#REF!</definedName>
    <definedName name="_59port_4" localSheetId="4">#REF!</definedName>
    <definedName name="_59port_4">#REF!</definedName>
    <definedName name="_5aaa_2" localSheetId="4">#REF!</definedName>
    <definedName name="_5aaa_2">#REF!</definedName>
    <definedName name="_60PREF_1" localSheetId="4">#REF!</definedName>
    <definedName name="_60PREF_1">#REF!</definedName>
    <definedName name="_61PREF_2" localSheetId="4">#REF!</definedName>
    <definedName name="_61PREF_2">#REF!</definedName>
    <definedName name="_62PREF_3" localSheetId="4">#REF!</definedName>
    <definedName name="_62PREF_3">#REF!</definedName>
    <definedName name="_63PREF_4" localSheetId="4">#REF!</definedName>
    <definedName name="_63PREF_4">#REF!</definedName>
    <definedName name="_64rrrrrrrrrrrr_1" localSheetId="4">#REF!</definedName>
    <definedName name="_64rrrrrrrrrrrr_1">#REF!</definedName>
    <definedName name="_65rrrrrrrrrrrr_2" localSheetId="4">#REF!</definedName>
    <definedName name="_65rrrrrrrrrrrr_2">#REF!</definedName>
    <definedName name="_66rrrrrrrrrrrr_3" localSheetId="4">#REF!</definedName>
    <definedName name="_66rrrrrrrrrrrr_3">#REF!</definedName>
    <definedName name="_67rrrrrrrrrrrr_4" localSheetId="4">#REF!</definedName>
    <definedName name="_67rrrrrrrrrrrr_4">#REF!</definedName>
    <definedName name="_68ruas_1" localSheetId="4">#REF!</definedName>
    <definedName name="_68ruas_1">#REF!</definedName>
    <definedName name="_69ruas_2" localSheetId="4">#REF!</definedName>
    <definedName name="_69ruas_2">#REF!</definedName>
    <definedName name="_6aaa_3" localSheetId="4">#REF!</definedName>
    <definedName name="_6aaa_3">#REF!</definedName>
    <definedName name="_70ruas_3" localSheetId="4">#REF!</definedName>
    <definedName name="_70ruas_3">#REF!</definedName>
    <definedName name="_71ruas_4" localSheetId="4">#REF!</definedName>
    <definedName name="_71ruas_4">#REF!</definedName>
    <definedName name="_72se_1" localSheetId="4">#REF!</definedName>
    <definedName name="_72se_1">#REF!</definedName>
    <definedName name="_73se_2" localSheetId="4">#REF!</definedName>
    <definedName name="_73se_2">#REF!</definedName>
    <definedName name="_74se_3" localSheetId="4">#REF!</definedName>
    <definedName name="_74se_3">#REF!</definedName>
    <definedName name="_75se_4" localSheetId="4">#REF!</definedName>
    <definedName name="_75se_4">#REF!</definedName>
    <definedName name="_76sx_1" localSheetId="4">#REF!</definedName>
    <definedName name="_76sx_1">#REF!</definedName>
    <definedName name="_77sx_2" localSheetId="4">#REF!</definedName>
    <definedName name="_77sx_2">#REF!</definedName>
    <definedName name="_78sx_3" localSheetId="4">#REF!</definedName>
    <definedName name="_78sx_3">#REF!</definedName>
    <definedName name="_79sx_4" localSheetId="4">#REF!</definedName>
    <definedName name="_79sx_4">#REF!</definedName>
    <definedName name="_7af_1" localSheetId="4">#REF!</definedName>
    <definedName name="_7af_1">#REF!</definedName>
    <definedName name="_80tb100cm_1" localSheetId="4">#REF!</definedName>
    <definedName name="_80tb100cm_1">#REF!</definedName>
    <definedName name="_81tb100cm_2" localSheetId="4">#REF!</definedName>
    <definedName name="_81tb100cm_2">#REF!</definedName>
    <definedName name="_82tb100cm_3" localSheetId="4">#REF!</definedName>
    <definedName name="_82tb100cm_3">#REF!</definedName>
    <definedName name="_83tb100cm_4" localSheetId="4">#REF!</definedName>
    <definedName name="_83tb100cm_4">#REF!</definedName>
    <definedName name="_84total_1" localSheetId="4">#REF!</definedName>
    <definedName name="_84total_1">#REF!</definedName>
    <definedName name="_85total_2" localSheetId="4">#REF!</definedName>
    <definedName name="_85total_2">#REF!</definedName>
    <definedName name="_86total_3" localSheetId="4">#REF!</definedName>
    <definedName name="_86total_3">#REF!</definedName>
    <definedName name="_87total_4" localSheetId="4">#REF!</definedName>
    <definedName name="_87total_4">#REF!</definedName>
    <definedName name="_8af_2" localSheetId="4">#REF!</definedName>
    <definedName name="_8af_2">#REF!</definedName>
    <definedName name="_9af_3" localSheetId="4">#REF!</definedName>
    <definedName name="_9af_3">#REF!</definedName>
    <definedName name="_ACR10" localSheetId="6">[1]SERVIÇO!#REF!</definedName>
    <definedName name="_ACR10" localSheetId="5">[1]SERVIÇO!#REF!</definedName>
    <definedName name="_ACR10" localSheetId="4">[1]SERVIÇO!#REF!</definedName>
    <definedName name="_ACR10" localSheetId="7">[1]SERVIÇO!#REF!</definedName>
    <definedName name="_ACR10" localSheetId="8">[1]SERVIÇO!#REF!</definedName>
    <definedName name="_ACR10">[1]SERVIÇO!#REF!</definedName>
    <definedName name="_ACR15" localSheetId="6">[1]SERVIÇO!#REF!</definedName>
    <definedName name="_ACR15" localSheetId="5">[1]SERVIÇO!#REF!</definedName>
    <definedName name="_ACR15" localSheetId="4">[1]SERVIÇO!#REF!</definedName>
    <definedName name="_ACR15" localSheetId="7">[1]SERVIÇO!#REF!</definedName>
    <definedName name="_ACR15">[1]SERVIÇO!#REF!</definedName>
    <definedName name="_acr20" localSheetId="6">[1]SERVIÇO!#REF!</definedName>
    <definedName name="_acr20" localSheetId="5">[1]SERVIÇO!#REF!</definedName>
    <definedName name="_acr20" localSheetId="4">[1]SERVIÇO!#REF!</definedName>
    <definedName name="_acr20" localSheetId="7">[1]SERVIÇO!#REF!</definedName>
    <definedName name="_acr20">[1]SERVIÇO!#REF!</definedName>
    <definedName name="_acr5" localSheetId="6">[1]SERVIÇO!#REF!</definedName>
    <definedName name="_acr5" localSheetId="5">[1]SERVIÇO!#REF!</definedName>
    <definedName name="_acr5" localSheetId="4">[1]SERVIÇO!#REF!</definedName>
    <definedName name="_acr5" localSheetId="7">[1]SERVIÇO!#REF!</definedName>
    <definedName name="_acr5">[1]SERVIÇO!#REF!</definedName>
    <definedName name="_aga14" localSheetId="6">#REF!</definedName>
    <definedName name="_aga14" localSheetId="5">#REF!</definedName>
    <definedName name="_aga14" localSheetId="4">#REF!</definedName>
    <definedName name="_aga14" localSheetId="7">#REF!</definedName>
    <definedName name="_aga14">#REF!</definedName>
    <definedName name="_aga16" localSheetId="6">#REF!</definedName>
    <definedName name="_aga16" localSheetId="5">#REF!</definedName>
    <definedName name="_aga16" localSheetId="4">#REF!</definedName>
    <definedName name="_aga16" localSheetId="7">#REF!</definedName>
    <definedName name="_aga16">#REF!</definedName>
    <definedName name="_ARQ1" localSheetId="6">[1]SERVIÇO!#REF!</definedName>
    <definedName name="_ARQ1" localSheetId="5">[1]SERVIÇO!#REF!</definedName>
    <definedName name="_ARQ1" localSheetId="4">[1]SERVIÇO!#REF!</definedName>
    <definedName name="_ARQ1" localSheetId="7">[1]SERVIÇO!#REF!</definedName>
    <definedName name="_ARQ1" localSheetId="8">[1]SERVIÇO!#REF!</definedName>
    <definedName name="_ARQ1">[1]SERVIÇO!#REF!</definedName>
    <definedName name="_asc321" localSheetId="6">#REF!</definedName>
    <definedName name="_asc321" localSheetId="5">#REF!</definedName>
    <definedName name="_asc321" localSheetId="4">#REF!</definedName>
    <definedName name="_asc321" localSheetId="7">#REF!</definedName>
    <definedName name="_asc321">#REF!</definedName>
    <definedName name="_bur3220" localSheetId="6">#REF!</definedName>
    <definedName name="_bur3220" localSheetId="5">#REF!</definedName>
    <definedName name="_bur3220" localSheetId="4">#REF!</definedName>
    <definedName name="_bur3220" localSheetId="7">#REF!</definedName>
    <definedName name="_bur3220">#REF!</definedName>
    <definedName name="_cap20" localSheetId="6">#REF!</definedName>
    <definedName name="_cap20" localSheetId="5">#REF!</definedName>
    <definedName name="_cap20" localSheetId="4">#REF!</definedName>
    <definedName name="_cap20" localSheetId="7">#REF!</definedName>
    <definedName name="_cap20">#REF!</definedName>
    <definedName name="_ccr12" localSheetId="4">#REF!</definedName>
    <definedName name="_ccr12">#REF!</definedName>
    <definedName name="_cva32" localSheetId="4">#REF!</definedName>
    <definedName name="_cva32">#REF!</definedName>
    <definedName name="_cva50" localSheetId="4">#REF!</definedName>
    <definedName name="_cva50">#REF!</definedName>
    <definedName name="_cva60" localSheetId="4">#REF!</definedName>
    <definedName name="_cva60">#REF!</definedName>
    <definedName name="_cve45100" localSheetId="4">#REF!</definedName>
    <definedName name="_cve45100">#REF!</definedName>
    <definedName name="_cve90100" localSheetId="4">#REF!</definedName>
    <definedName name="_cve90100">#REF!</definedName>
    <definedName name="_cve9040" localSheetId="4">#REF!</definedName>
    <definedName name="_cve9040">#REF!</definedName>
    <definedName name="_djm10" localSheetId="4">#REF!</definedName>
    <definedName name="_djm10">#REF!</definedName>
    <definedName name="_djm15" localSheetId="4">#REF!</definedName>
    <definedName name="_djm15">#REF!</definedName>
    <definedName name="_epl2" localSheetId="4">#REF!</definedName>
    <definedName name="_epl2">#REF!</definedName>
    <definedName name="_epl5" localSheetId="4">#REF!</definedName>
    <definedName name="_epl5">#REF!</definedName>
    <definedName name="_esc15" localSheetId="4">#REF!</definedName>
    <definedName name="_esc15">#REF!</definedName>
    <definedName name="_esc4" localSheetId="4">#REF!</definedName>
    <definedName name="_esc4">#REF!</definedName>
    <definedName name="_esc6" localSheetId="4">#REF!</definedName>
    <definedName name="_esc6">#REF!</definedName>
    <definedName name="_est15" localSheetId="4">#REF!</definedName>
    <definedName name="_est15">#REF!</definedName>
    <definedName name="_fil1" localSheetId="4">#REF!</definedName>
    <definedName name="_fil1">#REF!</definedName>
    <definedName name="_fil2" localSheetId="4">#REF!</definedName>
    <definedName name="_fil2">#REF!</definedName>
    <definedName name="_xlnm._FilterDatabase" localSheetId="1" hidden="1">'Itens para CPUs'!$A$12:$J$39</definedName>
    <definedName name="_fio12" localSheetId="6">#REF!</definedName>
    <definedName name="_fio12" localSheetId="5">#REF!</definedName>
    <definedName name="_fio12" localSheetId="4">#REF!</definedName>
    <definedName name="_fio12" localSheetId="7">#REF!</definedName>
    <definedName name="_fio12">#REF!</definedName>
    <definedName name="_fis5" localSheetId="6">#REF!</definedName>
    <definedName name="_fis5" localSheetId="5">#REF!</definedName>
    <definedName name="_fis5" localSheetId="4">#REF!</definedName>
    <definedName name="_fis5" localSheetId="7">#REF!</definedName>
    <definedName name="_fis5">#REF!</definedName>
    <definedName name="_flf50" localSheetId="6">#REF!</definedName>
    <definedName name="_flf50" localSheetId="5">#REF!</definedName>
    <definedName name="_flf50" localSheetId="4">#REF!</definedName>
    <definedName name="_flf50" localSheetId="7">#REF!</definedName>
    <definedName name="_flf50">#REF!</definedName>
    <definedName name="_flf60" localSheetId="4">#REF!</definedName>
    <definedName name="_flf60">#REF!</definedName>
    <definedName name="_fpd12" localSheetId="4">#REF!</definedName>
    <definedName name="_fpd12">#REF!</definedName>
    <definedName name="_fvr10" localSheetId="4">#REF!</definedName>
    <definedName name="_fvr10">#REF!</definedName>
    <definedName name="_itu1" localSheetId="4">#REF!</definedName>
    <definedName name="_itu1">#REF!</definedName>
    <definedName name="_jla20" localSheetId="4">#REF!</definedName>
    <definedName name="_jla20">#REF!</definedName>
    <definedName name="_jla32" localSheetId="4">#REF!</definedName>
    <definedName name="_jla32">#REF!</definedName>
    <definedName name="_lpi100" localSheetId="4">#REF!</definedName>
    <definedName name="_lpi100">#REF!</definedName>
    <definedName name="_lvg10060" localSheetId="4">#REF!</definedName>
    <definedName name="_lvg10060">#REF!</definedName>
    <definedName name="_lvp32" localSheetId="4">#REF!</definedName>
    <definedName name="_lvp32">#REF!</definedName>
    <definedName name="_lxa1" localSheetId="4">#REF!</definedName>
    <definedName name="_lxa1" localSheetId="7">#REF!</definedName>
    <definedName name="_lxa1">#REF!</definedName>
    <definedName name="_man50" localSheetId="4">#REF!</definedName>
    <definedName name="_man50">#REF!</definedName>
    <definedName name="_ope1" localSheetId="4">#REF!</definedName>
    <definedName name="_ope1">#REF!</definedName>
    <definedName name="_ope2" localSheetId="4">#REF!</definedName>
    <definedName name="_ope2">#REF!</definedName>
    <definedName name="_ope3" localSheetId="4">#REF!</definedName>
    <definedName name="_ope3">#REF!</definedName>
    <definedName name="_pne1" localSheetId="4">#REF!</definedName>
    <definedName name="_pne1">#REF!</definedName>
    <definedName name="_pne2" localSheetId="4">#REF!</definedName>
    <definedName name="_pne2">#REF!</definedName>
    <definedName name="_prg1515" localSheetId="4">#REF!</definedName>
    <definedName name="_prg1515">#REF!</definedName>
    <definedName name="_prg1827" localSheetId="4">#REF!</definedName>
    <definedName name="_prg1827">#REF!</definedName>
    <definedName name="_ptc7" localSheetId="4">#REF!</definedName>
    <definedName name="_ptc7" localSheetId="7">#REF!</definedName>
    <definedName name="_ptc7">#REF!</definedName>
    <definedName name="_ptm6" localSheetId="4">#REF!</definedName>
    <definedName name="_ptm6">#REF!</definedName>
    <definedName name="_qdm3" localSheetId="4">#REF!</definedName>
    <definedName name="_qdm3">#REF!</definedName>
    <definedName name="_QT100" localSheetId="6">[1]SERVIÇO!#REF!</definedName>
    <definedName name="_QT100" localSheetId="5">[1]SERVIÇO!#REF!</definedName>
    <definedName name="_QT100" localSheetId="4">[1]SERVIÇO!#REF!</definedName>
    <definedName name="_QT100" localSheetId="7">[1]SERVIÇO!#REF!</definedName>
    <definedName name="_QT100" localSheetId="8">[1]SERVIÇO!#REF!</definedName>
    <definedName name="_QT100">[1]SERVIÇO!#REF!</definedName>
    <definedName name="_QT2" localSheetId="6">[1]SERVIÇO!#REF!</definedName>
    <definedName name="_QT2" localSheetId="5">[1]SERVIÇO!#REF!</definedName>
    <definedName name="_QT2" localSheetId="4">[1]SERVIÇO!#REF!</definedName>
    <definedName name="_QT2" localSheetId="7">[1]SERVIÇO!#REF!</definedName>
    <definedName name="_QT2">[1]SERVIÇO!#REF!</definedName>
    <definedName name="_QT3" localSheetId="6">[1]SERVIÇO!#REF!</definedName>
    <definedName name="_QT3" localSheetId="5">[1]SERVIÇO!#REF!</definedName>
    <definedName name="_QT3" localSheetId="4">[1]SERVIÇO!#REF!</definedName>
    <definedName name="_QT3" localSheetId="7">[1]SERVIÇO!#REF!</definedName>
    <definedName name="_QT3">[1]SERVIÇO!#REF!</definedName>
    <definedName name="_QT4" localSheetId="6">[1]SERVIÇO!#REF!</definedName>
    <definedName name="_QT4" localSheetId="5">[1]SERVIÇO!#REF!</definedName>
    <definedName name="_QT4" localSheetId="4">[1]SERVIÇO!#REF!</definedName>
    <definedName name="_QT4" localSheetId="7">[1]SERVIÇO!#REF!</definedName>
    <definedName name="_QT4">[1]SERVIÇO!#REF!</definedName>
    <definedName name="_QT50" localSheetId="4">[1]SERVIÇO!#REF!</definedName>
    <definedName name="_QT50">[1]SERVIÇO!#REF!</definedName>
    <definedName name="_QT75" localSheetId="4">[1]SERVIÇO!#REF!</definedName>
    <definedName name="_QT75">[1]SERVIÇO!#REF!</definedName>
    <definedName name="_rcm10" localSheetId="6">#REF!</definedName>
    <definedName name="_rcm10" localSheetId="5">#REF!</definedName>
    <definedName name="_rcm10" localSheetId="4">#REF!</definedName>
    <definedName name="_rcm10" localSheetId="7">#REF!</definedName>
    <definedName name="_rcm10">#REF!</definedName>
    <definedName name="_rcm15" localSheetId="6">#REF!</definedName>
    <definedName name="_rcm15" localSheetId="5">#REF!</definedName>
    <definedName name="_rcm15" localSheetId="4">#REF!</definedName>
    <definedName name="_rcm15" localSheetId="7">#REF!</definedName>
    <definedName name="_rcm15">#REF!</definedName>
    <definedName name="_rcm20" localSheetId="6">#REF!</definedName>
    <definedName name="_rcm20" localSheetId="5">#REF!</definedName>
    <definedName name="_rcm20" localSheetId="4">#REF!</definedName>
    <definedName name="_rcm20" localSheetId="7">#REF!</definedName>
    <definedName name="_rcm20">#REF!</definedName>
    <definedName name="_rcm5" localSheetId="4">#REF!</definedName>
    <definedName name="_rcm5">#REF!</definedName>
    <definedName name="_res10" localSheetId="4">#REF!</definedName>
    <definedName name="_res10">#REF!</definedName>
    <definedName name="_res15" localSheetId="4">#REF!</definedName>
    <definedName name="_res15">#REF!</definedName>
    <definedName name="_res5" localSheetId="4">#REF!</definedName>
    <definedName name="_res5">#REF!</definedName>
    <definedName name="_rge32" localSheetId="4">#REF!</definedName>
    <definedName name="_rge32">#REF!</definedName>
    <definedName name="_rgf60" localSheetId="4">#REF!</definedName>
    <definedName name="_rgf60">#REF!</definedName>
    <definedName name="_rgp1" localSheetId="4">#REF!</definedName>
    <definedName name="_rgp1">#REF!</definedName>
    <definedName name="_T" localSheetId="6">[1]SERVIÇO!#REF!</definedName>
    <definedName name="_T" localSheetId="5">[1]SERVIÇO!#REF!</definedName>
    <definedName name="_T" localSheetId="4">[1]SERVIÇO!#REF!</definedName>
    <definedName name="_T" localSheetId="7">[1]SERVIÇO!#REF!</definedName>
    <definedName name="_T" localSheetId="8">[1]SERVIÇO!#REF!</definedName>
    <definedName name="_T">[1]SERVIÇO!#REF!</definedName>
    <definedName name="_tap100" localSheetId="6">#REF!</definedName>
    <definedName name="_tap100" localSheetId="5">#REF!</definedName>
    <definedName name="_tap100" localSheetId="4">#REF!</definedName>
    <definedName name="_tap100" localSheetId="7">#REF!</definedName>
    <definedName name="_tap100">#REF!</definedName>
    <definedName name="_tb112" localSheetId="6">#REF!</definedName>
    <definedName name="_tb112" localSheetId="5">#REF!</definedName>
    <definedName name="_tb112" localSheetId="4">#REF!</definedName>
    <definedName name="_tb112" localSheetId="7">#REF!</definedName>
    <definedName name="_tb112">#REF!</definedName>
    <definedName name="_tb16" localSheetId="6">#REF!</definedName>
    <definedName name="_tb16" localSheetId="5">#REF!</definedName>
    <definedName name="_tb16" localSheetId="4">#REF!</definedName>
    <definedName name="_tb16" localSheetId="7">#REF!</definedName>
    <definedName name="_tb16">#REF!</definedName>
    <definedName name="_tb19" localSheetId="4">#REF!</definedName>
    <definedName name="_tb19">#REF!</definedName>
    <definedName name="_tba20" localSheetId="4">#REF!</definedName>
    <definedName name="_tba20">#REF!</definedName>
    <definedName name="_tba32" localSheetId="4">#REF!</definedName>
    <definedName name="_tba32">#REF!</definedName>
    <definedName name="_tba50" localSheetId="4">#REF!</definedName>
    <definedName name="_tba50">#REF!</definedName>
    <definedName name="_tba60" localSheetId="4">#REF!</definedName>
    <definedName name="_tba60">#REF!</definedName>
    <definedName name="_tbe100" localSheetId="4">#REF!</definedName>
    <definedName name="_tbe100">#REF!</definedName>
    <definedName name="_tbe40" localSheetId="4">#REF!</definedName>
    <definedName name="_tbe40">#REF!</definedName>
    <definedName name="_tbe50" localSheetId="4">#REF!</definedName>
    <definedName name="_tbe50">#REF!</definedName>
    <definedName name="_tca80" localSheetId="4">#REF!</definedName>
    <definedName name="_tca80">#REF!</definedName>
    <definedName name="_tea32" localSheetId="4">#REF!</definedName>
    <definedName name="_tea32">#REF!</definedName>
    <definedName name="_tea4560" localSheetId="4">#REF!</definedName>
    <definedName name="_tea4560">#REF!</definedName>
    <definedName name="_tee100" localSheetId="4">#REF!</definedName>
    <definedName name="_tee100">#REF!</definedName>
    <definedName name="_ter10050" localSheetId="4">#REF!</definedName>
    <definedName name="_ter10050">#REF!</definedName>
    <definedName name="_tfg50" localSheetId="4">#REF!</definedName>
    <definedName name="_tfg50">#REF!</definedName>
    <definedName name="_tlf6" localSheetId="4">#REF!</definedName>
    <definedName name="_tlf6">#REF!</definedName>
    <definedName name="_Toc66241043_8" localSheetId="6">'[3]3-Material de consumo'!#REF!</definedName>
    <definedName name="_Toc66241043_8" localSheetId="5">'[3]3-Material de consumo'!#REF!</definedName>
    <definedName name="_Toc66241043_8" localSheetId="4">'[3]3-Material de consumo'!#REF!</definedName>
    <definedName name="_Toc66241043_8" localSheetId="7">'[3]3-Material de consumo'!#REF!</definedName>
    <definedName name="_Toc66241043_8" localSheetId="8">'[3]3-Material de consumo'!#REF!</definedName>
    <definedName name="_Toc66241043_8">'[3]3-Material de consumo'!#REF!</definedName>
    <definedName name="_Toc66241043_8_1" localSheetId="6">'[3]3-Material de consumo'!#REF!</definedName>
    <definedName name="_Toc66241043_8_1" localSheetId="5">'[3]3-Material de consumo'!#REF!</definedName>
    <definedName name="_Toc66241043_8_1" localSheetId="4">'[3]3-Material de consumo'!#REF!</definedName>
    <definedName name="_Toc66241043_8_1" localSheetId="7">'[3]3-Material de consumo'!#REF!</definedName>
    <definedName name="_Toc66241043_8_1">'[3]3-Material de consumo'!#REF!</definedName>
    <definedName name="_Toc66241043_8_1_4" localSheetId="6">'[3]3-Material de consumo'!#REF!</definedName>
    <definedName name="_Toc66241043_8_1_4" localSheetId="5">'[3]3-Material de consumo'!#REF!</definedName>
    <definedName name="_Toc66241043_8_1_4" localSheetId="4">'[3]3-Material de consumo'!#REF!</definedName>
    <definedName name="_Toc66241043_8_1_4" localSheetId="7">'[3]3-Material de consumo'!#REF!</definedName>
    <definedName name="_Toc66241043_8_1_4">'[3]3-Material de consumo'!#REF!</definedName>
    <definedName name="_Toc66241043_8_4" localSheetId="6">'[3]3-Material de consumo'!#REF!</definedName>
    <definedName name="_Toc66241043_8_4" localSheetId="5">'[3]3-Material de consumo'!#REF!</definedName>
    <definedName name="_Toc66241043_8_4" localSheetId="4">'[3]3-Material de consumo'!#REF!</definedName>
    <definedName name="_Toc66241043_8_4" localSheetId="7">'[3]3-Material de consumo'!#REF!</definedName>
    <definedName name="_Toc66241043_8_4">'[3]3-Material de consumo'!#REF!</definedName>
    <definedName name="_Toc66241043_8_6" localSheetId="4">'[3]3-Material de consumo'!#REF!</definedName>
    <definedName name="_Toc66241043_8_6">'[3]3-Material de consumo'!#REF!</definedName>
    <definedName name="_Toc66241043_8_6_4" localSheetId="4">'[3]3-Material de consumo'!#REF!</definedName>
    <definedName name="_Toc66241043_8_6_4">'[3]3-Material de consumo'!#REF!</definedName>
    <definedName name="_tub10012" localSheetId="6">#REF!</definedName>
    <definedName name="_tub10012" localSheetId="5">#REF!</definedName>
    <definedName name="_tub10012" localSheetId="4">#REF!</definedName>
    <definedName name="_tub10012" localSheetId="7">#REF!</definedName>
    <definedName name="_tub10012">#REF!</definedName>
    <definedName name="_tub10015" localSheetId="6">#REF!</definedName>
    <definedName name="_tub10015" localSheetId="5">#REF!</definedName>
    <definedName name="_tub10015" localSheetId="4">#REF!</definedName>
    <definedName name="_tub10015" localSheetId="7">#REF!</definedName>
    <definedName name="_tub10015">#REF!</definedName>
    <definedName name="_tub10020" localSheetId="6">#REF!</definedName>
    <definedName name="_tub10020" localSheetId="5">#REF!</definedName>
    <definedName name="_tub10020" localSheetId="4">#REF!</definedName>
    <definedName name="_tub10020" localSheetId="7">#REF!</definedName>
    <definedName name="_tub10020">#REF!</definedName>
    <definedName name="_tub15012" localSheetId="4">#REF!</definedName>
    <definedName name="_tub15012">#REF!</definedName>
    <definedName name="_tub4012" localSheetId="4">#REF!</definedName>
    <definedName name="_tub4012">#REF!</definedName>
    <definedName name="_tub4015" localSheetId="4">#REF!</definedName>
    <definedName name="_tub4015">#REF!</definedName>
    <definedName name="_tub4020" localSheetId="4">#REF!</definedName>
    <definedName name="_tub4020">#REF!</definedName>
    <definedName name="_tub5012" localSheetId="4">#REF!</definedName>
    <definedName name="_tub5012">#REF!</definedName>
    <definedName name="_tub5015" localSheetId="4">#REF!</definedName>
    <definedName name="_tub5015">#REF!</definedName>
    <definedName name="_tub5020" localSheetId="4">#REF!</definedName>
    <definedName name="_tub5020">#REF!</definedName>
    <definedName name="_tub7512" localSheetId="4">#REF!</definedName>
    <definedName name="_tub7512">#REF!</definedName>
    <definedName name="_tub7515" localSheetId="4">#REF!</definedName>
    <definedName name="_tub7515">#REF!</definedName>
    <definedName name="_tub7520" localSheetId="4">#REF!</definedName>
    <definedName name="_tub7520">#REF!</definedName>
    <definedName name="a" localSheetId="4">#REF!</definedName>
    <definedName name="a" localSheetId="7">#REF!</definedName>
    <definedName name="a">#REF!</definedName>
    <definedName name="a_1" localSheetId="4">#REF!</definedName>
    <definedName name="a_1">#REF!</definedName>
    <definedName name="a_1_4" localSheetId="4">#REF!</definedName>
    <definedName name="a_1_4">#REF!</definedName>
    <definedName name="a_4" localSheetId="4">#REF!</definedName>
    <definedName name="a_4">#REF!</definedName>
    <definedName name="a_6" localSheetId="4">#REF!</definedName>
    <definedName name="a_6">#REF!</definedName>
    <definedName name="a_6_4" localSheetId="4">#REF!</definedName>
    <definedName name="a_6_4">#REF!</definedName>
    <definedName name="aaa" localSheetId="4">#REF!</definedName>
    <definedName name="aaa" localSheetId="7">#REF!</definedName>
    <definedName name="aaa">#REF!</definedName>
    <definedName name="AAAAA" localSheetId="4">#REF!</definedName>
    <definedName name="AAAAA">#REF!</definedName>
    <definedName name="abebqt" localSheetId="6">[1]SERVIÇO!#REF!</definedName>
    <definedName name="abebqt" localSheetId="5">[1]SERVIÇO!#REF!</definedName>
    <definedName name="abebqt" localSheetId="4">[1]SERVIÇO!#REF!</definedName>
    <definedName name="abebqt" localSheetId="7">[1]SERVIÇO!#REF!</definedName>
    <definedName name="abebqt" localSheetId="8">[1]SERVIÇO!#REF!</definedName>
    <definedName name="abebqt">[1]SERVIÇO!#REF!</definedName>
    <definedName name="ACADUC" localSheetId="6">[1]SERVIÇO!#REF!</definedName>
    <definedName name="ACADUC" localSheetId="5">[1]SERVIÇO!#REF!</definedName>
    <definedName name="ACADUC" localSheetId="4">[1]SERVIÇO!#REF!</definedName>
    <definedName name="ACADUC" localSheetId="7">[1]SERVIÇO!#REF!</definedName>
    <definedName name="ACADUC">[1]SERVIÇO!#REF!</definedName>
    <definedName name="ACBEB" localSheetId="6">[1]SERVIÇO!#REF!</definedName>
    <definedName name="ACBEB" localSheetId="5">[1]SERVIÇO!#REF!</definedName>
    <definedName name="ACBEB" localSheetId="4">[1]SERVIÇO!#REF!</definedName>
    <definedName name="ACBEB" localSheetId="7">[1]SERVIÇO!#REF!</definedName>
    <definedName name="ACBEB">[1]SERVIÇO!#REF!</definedName>
    <definedName name="ACBOMB" localSheetId="6">[1]SERVIÇO!#REF!</definedName>
    <definedName name="ACBOMB" localSheetId="5">[1]SERVIÇO!#REF!</definedName>
    <definedName name="ACBOMB" localSheetId="4">[1]SERVIÇO!#REF!</definedName>
    <definedName name="ACBOMB" localSheetId="7">[1]SERVIÇO!#REF!</definedName>
    <definedName name="ACBOMB">[1]SERVIÇO!#REF!</definedName>
    <definedName name="AccessDatabase" hidden="1">"D:\Arquivos do excel\Planilha modelo1.mdb"</definedName>
    <definedName name="ACCHAF" localSheetId="6">[1]SERVIÇO!#REF!</definedName>
    <definedName name="ACCHAF" localSheetId="5">[1]SERVIÇO!#REF!</definedName>
    <definedName name="ACCHAF" localSheetId="4">[1]SERVIÇO!#REF!</definedName>
    <definedName name="ACCHAF" localSheetId="7">[1]SERVIÇO!#REF!</definedName>
    <definedName name="ACCHAF" localSheetId="8">[1]SERVIÇO!#REF!</definedName>
    <definedName name="ACCHAF">[1]SERVIÇO!#REF!</definedName>
    <definedName name="ACDER" localSheetId="6">[1]SERVIÇO!#REF!</definedName>
    <definedName name="ACDER" localSheetId="5">[1]SERVIÇO!#REF!</definedName>
    <definedName name="ACDER" localSheetId="4">[1]SERVIÇO!#REF!</definedName>
    <definedName name="ACDER" localSheetId="7">[1]SERVIÇO!#REF!</definedName>
    <definedName name="ACDER">[1]SERVIÇO!#REF!</definedName>
    <definedName name="ACDIV" localSheetId="6">[1]SERVIÇO!#REF!</definedName>
    <definedName name="ACDIV" localSheetId="5">[1]SERVIÇO!#REF!</definedName>
    <definedName name="ACDIV" localSheetId="4">[1]SERVIÇO!#REF!</definedName>
    <definedName name="ACDIV" localSheetId="7">[1]SERVIÇO!#REF!</definedName>
    <definedName name="ACDIV">[1]SERVIÇO!#REF!</definedName>
    <definedName name="ACEQP" localSheetId="6">[1]SERVIÇO!#REF!</definedName>
    <definedName name="ACEQP" localSheetId="5">[1]SERVIÇO!#REF!</definedName>
    <definedName name="ACEQP" localSheetId="4">[1]SERVIÇO!#REF!</definedName>
    <definedName name="ACEQP" localSheetId="7">[1]SERVIÇO!#REF!</definedName>
    <definedName name="ACEQP">[1]SERVIÇO!#REF!</definedName>
    <definedName name="ACHAFQT" localSheetId="6">[1]SERVIÇO!#REF!</definedName>
    <definedName name="ACHAFQT" localSheetId="5">[1]SERVIÇO!#REF!</definedName>
    <definedName name="ACHAFQT" localSheetId="4">[1]SERVIÇO!#REF!</definedName>
    <definedName name="ACHAFQT" localSheetId="7">[1]SERVIÇO!#REF!</definedName>
    <definedName name="ACHAFQT">[1]SERVIÇO!#REF!</definedName>
    <definedName name="acl" localSheetId="6">#REF!</definedName>
    <definedName name="acl" localSheetId="5">#REF!</definedName>
    <definedName name="acl" localSheetId="4">#REF!</definedName>
    <definedName name="acl" localSheetId="7">#REF!</definedName>
    <definedName name="acl">#REF!</definedName>
    <definedName name="ACMUR" localSheetId="6">[1]SERVIÇO!#REF!</definedName>
    <definedName name="ACMUR" localSheetId="5">[1]SERVIÇO!#REF!</definedName>
    <definedName name="ACMUR" localSheetId="4">[1]SERVIÇO!#REF!</definedName>
    <definedName name="ACMUR" localSheetId="7">[1]SERVIÇO!#REF!</definedName>
    <definedName name="ACMUR" localSheetId="8">[1]SERVIÇO!#REF!</definedName>
    <definedName name="ACMUR">[1]SERVIÇO!#REF!</definedName>
    <definedName name="aço" localSheetId="6">#REF!</definedName>
    <definedName name="aço" localSheetId="5">#REF!</definedName>
    <definedName name="aço" localSheetId="4">#REF!</definedName>
    <definedName name="aço" localSheetId="7">#REF!</definedName>
    <definedName name="aço">#REF!</definedName>
    <definedName name="ACONT2" localSheetId="4">[1]SERVIÇO!#REF!</definedName>
    <definedName name="ACONT2" localSheetId="8">[1]SERVIÇO!#REF!</definedName>
    <definedName name="ACONT2">[1]SERVIÇO!#REF!</definedName>
    <definedName name="ACPIPA" localSheetId="6">[1]SERVIÇO!#REF!</definedName>
    <definedName name="ACPIPA" localSheetId="5">[1]SERVIÇO!#REF!</definedName>
    <definedName name="ACPIPA" localSheetId="4">[1]SERVIÇO!#REF!</definedName>
    <definedName name="ACPIPA" localSheetId="7">[1]SERVIÇO!#REF!</definedName>
    <definedName name="ACPIPA">[1]SERVIÇO!#REF!</definedName>
    <definedName name="ACTRANSP" localSheetId="6">[1]SERVIÇO!#REF!</definedName>
    <definedName name="ACTRANSP" localSheetId="5">[1]SERVIÇO!#REF!</definedName>
    <definedName name="ACTRANSP" localSheetId="4">[1]SERVIÇO!#REF!</definedName>
    <definedName name="ACTRANSP" localSheetId="7">[1]SERVIÇO!#REF!</definedName>
    <definedName name="ACTRANSP">[1]SERVIÇO!#REF!</definedName>
    <definedName name="ade" localSheetId="6">#REF!</definedName>
    <definedName name="ade" localSheetId="5">#REF!</definedName>
    <definedName name="ade" localSheetId="4">#REF!</definedName>
    <definedName name="ade" localSheetId="7">#REF!</definedName>
    <definedName name="ade">#REF!</definedName>
    <definedName name="adtimp" localSheetId="6">#REF!</definedName>
    <definedName name="adtimp" localSheetId="5">#REF!</definedName>
    <definedName name="adtimp" localSheetId="4">#REF!</definedName>
    <definedName name="adtimp" localSheetId="7">#REF!</definedName>
    <definedName name="adtimp">#REF!</definedName>
    <definedName name="ADUCQT" localSheetId="6">[1]SERVIÇO!#REF!</definedName>
    <definedName name="ADUCQT" localSheetId="5">[1]SERVIÇO!#REF!</definedName>
    <definedName name="ADUCQT" localSheetId="4">[1]SERVIÇO!#REF!</definedName>
    <definedName name="ADUCQT" localSheetId="7">[1]SERVIÇO!#REF!</definedName>
    <definedName name="ADUCQT" localSheetId="8">[1]SERVIÇO!#REF!</definedName>
    <definedName name="ADUCQT">[1]SERVIÇO!#REF!</definedName>
    <definedName name="af" localSheetId="4">#REF!</definedName>
    <definedName name="af" localSheetId="7">#REF!</definedName>
    <definedName name="af">#REF!</definedName>
    <definedName name="af_1" localSheetId="4">#REF!</definedName>
    <definedName name="af_1">#REF!</definedName>
    <definedName name="aff" localSheetId="4">#REF!</definedName>
    <definedName name="aff">#REF!</definedName>
    <definedName name="afi" localSheetId="4">#REF!</definedName>
    <definedName name="afi">#REF!</definedName>
    <definedName name="afp" localSheetId="4">#REF!</definedName>
    <definedName name="afp">#REF!</definedName>
    <definedName name="ag" localSheetId="4">#REF!</definedName>
    <definedName name="ag" localSheetId="7">#REF!</definedName>
    <definedName name="ag">#REF!</definedName>
    <definedName name="ag_1" localSheetId="4">#REF!</definedName>
    <definedName name="ag_1">#REF!</definedName>
    <definedName name="agr" localSheetId="4">#REF!</definedName>
    <definedName name="agr">#REF!</definedName>
    <definedName name="AITEM" localSheetId="6">[1]SERVIÇO!#REF!</definedName>
    <definedName name="AITEM" localSheetId="5">[1]SERVIÇO!#REF!</definedName>
    <definedName name="AITEM" localSheetId="4">[1]SERVIÇO!#REF!</definedName>
    <definedName name="AITEM" localSheetId="7">[1]SERVIÇO!#REF!</definedName>
    <definedName name="AITEM" localSheetId="8">[1]SERVIÇO!#REF!</definedName>
    <definedName name="AITEM">[1]SERVIÇO!#REF!</definedName>
    <definedName name="ALTADUC" localSheetId="6">[1]SERVIÇO!#REF!</definedName>
    <definedName name="ALTADUC" localSheetId="5">[1]SERVIÇO!#REF!</definedName>
    <definedName name="ALTADUC" localSheetId="4">[1]SERVIÇO!#REF!</definedName>
    <definedName name="ALTADUC" localSheetId="7">[1]SERVIÇO!#REF!</definedName>
    <definedName name="ALTADUC">[1]SERVIÇO!#REF!</definedName>
    <definedName name="ALTBOMB" localSheetId="6">[1]SERVIÇO!#REF!</definedName>
    <definedName name="ALTBOMB" localSheetId="5">[1]SERVIÇO!#REF!</definedName>
    <definedName name="ALTBOMB" localSheetId="4">[1]SERVIÇO!#REF!</definedName>
    <definedName name="ALTBOMB" localSheetId="7">[1]SERVIÇO!#REF!</definedName>
    <definedName name="ALTBOMB">[1]SERVIÇO!#REF!</definedName>
    <definedName name="ALTCAP" localSheetId="6">[1]SERVIÇO!#REF!</definedName>
    <definedName name="ALTCAP" localSheetId="5">[1]SERVIÇO!#REF!</definedName>
    <definedName name="ALTCAP" localSheetId="4">[1]SERVIÇO!#REF!</definedName>
    <definedName name="ALTCAP" localSheetId="7">[1]SERVIÇO!#REF!</definedName>
    <definedName name="ALTCAP">[1]SERVIÇO!#REF!</definedName>
    <definedName name="ALTDER" localSheetId="6">[1]SERVIÇO!#REF!</definedName>
    <definedName name="ALTDER" localSheetId="5">[1]SERVIÇO!#REF!</definedName>
    <definedName name="ALTDER" localSheetId="4">[1]SERVIÇO!#REF!</definedName>
    <definedName name="ALTDER" localSheetId="7">[1]SERVIÇO!#REF!</definedName>
    <definedName name="ALTDER">[1]SERVIÇO!#REF!</definedName>
    <definedName name="ALTEQUIP" localSheetId="4">[1]SERVIÇO!#REF!</definedName>
    <definedName name="ALTEQUIP">[1]SERVIÇO!#REF!</definedName>
    <definedName name="ALTIEQP" localSheetId="4">[1]SERVIÇO!#REF!</definedName>
    <definedName name="ALTIEQP">[1]SERVIÇO!#REF!</definedName>
    <definedName name="ALTMUR" localSheetId="4">[1]SERVIÇO!#REF!</definedName>
    <definedName name="ALTMUR">[1]SERVIÇO!#REF!</definedName>
    <definedName name="ALTRES10" localSheetId="4">[1]SERVIÇO!#REF!</definedName>
    <definedName name="ALTRES10">[1]SERVIÇO!#REF!</definedName>
    <definedName name="ALTRES15" localSheetId="4">[1]SERVIÇO!#REF!</definedName>
    <definedName name="ALTRES15">[1]SERVIÇO!#REF!</definedName>
    <definedName name="ALTRES20" localSheetId="4">[1]SERVIÇO!#REF!</definedName>
    <definedName name="ALTRES20">[1]SERVIÇO!#REF!</definedName>
    <definedName name="ALTTRANS" localSheetId="4">[1]SERVIÇO!#REF!</definedName>
    <definedName name="ALTTRANS">[1]SERVIÇO!#REF!</definedName>
    <definedName name="amc" localSheetId="6">#REF!</definedName>
    <definedName name="amc" localSheetId="5">#REF!</definedName>
    <definedName name="amc" localSheetId="4">#REF!</definedName>
    <definedName name="amc" localSheetId="7">#REF!</definedName>
    <definedName name="amc">#REF!</definedName>
    <definedName name="amd" localSheetId="6">#REF!</definedName>
    <definedName name="amd" localSheetId="5">#REF!</definedName>
    <definedName name="amd" localSheetId="4">#REF!</definedName>
    <definedName name="amd" localSheetId="7">#REF!</definedName>
    <definedName name="amd">#REF!</definedName>
    <definedName name="ame" localSheetId="6">#REF!</definedName>
    <definedName name="ame" localSheetId="5">#REF!</definedName>
    <definedName name="ame" localSheetId="4">#REF!</definedName>
    <definedName name="ame" localSheetId="7">#REF!</definedName>
    <definedName name="ame">#REF!</definedName>
    <definedName name="amm" localSheetId="4">#REF!</definedName>
    <definedName name="amm">#REF!</definedName>
    <definedName name="AmorEscri" localSheetId="6">[4]EquiA!#REF!</definedName>
    <definedName name="AmorEscri" localSheetId="5">[4]EquiA!#REF!</definedName>
    <definedName name="AmorEscri" localSheetId="4">[4]EquiA!#REF!</definedName>
    <definedName name="AmorEscri" localSheetId="7">[4]EquiA!#REF!</definedName>
    <definedName name="AmorEscri" localSheetId="8">[4]EquiA!#REF!</definedName>
    <definedName name="AmorEscri">[4]EquiA!#REF!</definedName>
    <definedName name="AmorEscri_1" localSheetId="6">[4]EquiA!#REF!</definedName>
    <definedName name="AmorEscri_1" localSheetId="5">[4]EquiA!#REF!</definedName>
    <definedName name="AmorEscri_1" localSheetId="4">[4]EquiA!#REF!</definedName>
    <definedName name="AmorEscri_1" localSheetId="7">[4]EquiA!#REF!</definedName>
    <definedName name="AmorEscri_1">[4]EquiA!#REF!</definedName>
    <definedName name="AmorEscri_1_4" localSheetId="6">[4]EquiA!#REF!</definedName>
    <definedName name="AmorEscri_1_4" localSheetId="5">[4]EquiA!#REF!</definedName>
    <definedName name="AmorEscri_1_4" localSheetId="4">[4]EquiA!#REF!</definedName>
    <definedName name="AmorEscri_1_4" localSheetId="7">[4]EquiA!#REF!</definedName>
    <definedName name="AmorEscri_1_4">[4]EquiA!#REF!</definedName>
    <definedName name="AmorEscri_4" localSheetId="6">[4]EquiA!#REF!</definedName>
    <definedName name="AmorEscri_4" localSheetId="5">[4]EquiA!#REF!</definedName>
    <definedName name="AmorEscri_4" localSheetId="4">[4]EquiA!#REF!</definedName>
    <definedName name="AmorEscri_4" localSheetId="7">[4]EquiA!#REF!</definedName>
    <definedName name="AmorEscri_4">[4]EquiA!#REF!</definedName>
    <definedName name="AmorEscri_6" localSheetId="6">[4]EquiA!#REF!</definedName>
    <definedName name="AmorEscri_6" localSheetId="5">[4]EquiA!#REF!</definedName>
    <definedName name="AmorEscri_6" localSheetId="4">[4]EquiA!#REF!</definedName>
    <definedName name="AmorEscri_6" localSheetId="7">[4]EquiA!#REF!</definedName>
    <definedName name="AmorEscri_6">[4]EquiA!#REF!</definedName>
    <definedName name="AmorEscri_6_4" localSheetId="4">[4]EquiA!#REF!</definedName>
    <definedName name="AmorEscri_6_4">[4]EquiA!#REF!</definedName>
    <definedName name="AmorVei" localSheetId="4">[4]EquiA!#REF!</definedName>
    <definedName name="AmorVei">[4]EquiA!#REF!</definedName>
    <definedName name="AmorVei_1" localSheetId="4">[4]EquiA!#REF!</definedName>
    <definedName name="AmorVei_1">[4]EquiA!#REF!</definedName>
    <definedName name="AmorVei_1_4" localSheetId="4">[4]EquiA!#REF!</definedName>
    <definedName name="AmorVei_1_4">[4]EquiA!#REF!</definedName>
    <definedName name="AmorVei_4" localSheetId="4">[4]EquiA!#REF!</definedName>
    <definedName name="AmorVei_4">[4]EquiA!#REF!</definedName>
    <definedName name="AmorVei_6" localSheetId="4">[4]EquiA!#REF!</definedName>
    <definedName name="AmorVei_6">[4]EquiA!#REF!</definedName>
    <definedName name="AmorVei_6_4" localSheetId="4">[4]EquiA!#REF!</definedName>
    <definedName name="AmorVei_6_4">[4]EquiA!#REF!</definedName>
    <definedName name="anb" localSheetId="6">#REF!</definedName>
    <definedName name="anb" localSheetId="5">#REF!</definedName>
    <definedName name="anb" localSheetId="4">#REF!</definedName>
    <definedName name="anb" localSheetId="7">#REF!</definedName>
    <definedName name="anb">#REF!</definedName>
    <definedName name="apc" localSheetId="6">#REF!</definedName>
    <definedName name="apc" localSheetId="5">#REF!</definedName>
    <definedName name="apc" localSheetId="4">#REF!</definedName>
    <definedName name="apc" localSheetId="7">#REF!</definedName>
    <definedName name="apc">#REF!</definedName>
    <definedName name="apmfs" localSheetId="4">#REF!</definedName>
    <definedName name="apmfs">#REF!</definedName>
    <definedName name="AQTEMP1" localSheetId="6">[1]SERVIÇO!#REF!</definedName>
    <definedName name="AQTEMP1" localSheetId="5">[1]SERVIÇO!#REF!</definedName>
    <definedName name="AQTEMP1" localSheetId="4">[1]SERVIÇO!#REF!</definedName>
    <definedName name="AQTEMP1" localSheetId="7">[1]SERVIÇO!#REF!</definedName>
    <definedName name="AQTEMP1" localSheetId="8">[1]SERVIÇO!#REF!</definedName>
    <definedName name="AQTEMP1">[1]SERVIÇO!#REF!</definedName>
    <definedName name="AQTEMP2" localSheetId="6">[1]SERVIÇO!#REF!</definedName>
    <definedName name="AQTEMP2" localSheetId="5">[1]SERVIÇO!#REF!</definedName>
    <definedName name="AQTEMP2" localSheetId="4">[1]SERVIÇO!#REF!</definedName>
    <definedName name="AQTEMP2" localSheetId="7">[1]SERVIÇO!#REF!</definedName>
    <definedName name="AQTEMP2">[1]SERVIÇO!#REF!</definedName>
    <definedName name="are" localSheetId="6">#REF!</definedName>
    <definedName name="are" localSheetId="5">#REF!</definedName>
    <definedName name="are" localSheetId="4">#REF!</definedName>
    <definedName name="are" localSheetId="7">#REF!</definedName>
    <definedName name="are">#REF!</definedName>
    <definedName name="_xlnm.Print_Area" localSheetId="2">CPUs!$A$1:$H$165</definedName>
    <definedName name="_xlnm.Print_Area" localSheetId="4">Cronograma_Desembolso!$A$1:$G$28</definedName>
    <definedName name="_xlnm.Print_Area" localSheetId="7">'Det Enc Sociais'!$A$2:$H$49</definedName>
    <definedName name="_xlnm.Print_Area" localSheetId="9">'Escavações e Aterros'!$A$1:$N$23</definedName>
    <definedName name="_xlnm.Print_Area" localSheetId="0">'Instruções Preenchimento'!$A$1:$F$16</definedName>
    <definedName name="_xlnm.Print_Area" localSheetId="1">'Itens para CPUs'!$A$1:$I$39</definedName>
    <definedName name="_xlnm.Print_Area" localSheetId="3">'Resumo Geral'!$A$1:$J$28</definedName>
    <definedName name="ARQ" localSheetId="6">[1]SERVIÇO!#REF!</definedName>
    <definedName name="ARQ" localSheetId="5">[1]SERVIÇO!#REF!</definedName>
    <definedName name="ARQ" localSheetId="4">[1]SERVIÇO!#REF!</definedName>
    <definedName name="ARQ" localSheetId="7">[1]SERVIÇO!#REF!</definedName>
    <definedName name="ARQ">[1]SERVIÇO!#REF!</definedName>
    <definedName name="ARQERR" localSheetId="6">[1]SERVIÇO!#REF!</definedName>
    <definedName name="ARQERR" localSheetId="5">[1]SERVIÇO!#REF!</definedName>
    <definedName name="ARQERR" localSheetId="4">[1]SERVIÇO!#REF!</definedName>
    <definedName name="ARQERR" localSheetId="7">[1]SERVIÇO!#REF!</definedName>
    <definedName name="ARQERR">[1]SERVIÇO!#REF!</definedName>
    <definedName name="ARQMARC" localSheetId="6">[1]SERVIÇO!#REF!</definedName>
    <definedName name="ARQMARC" localSheetId="5">[1]SERVIÇO!#REF!</definedName>
    <definedName name="ARQMARC" localSheetId="4">[1]SERVIÇO!#REF!</definedName>
    <definedName name="ARQMARC" localSheetId="7">[1]SERVIÇO!#REF!</definedName>
    <definedName name="ARQMARC">[1]SERVIÇO!#REF!</definedName>
    <definedName name="ARQPLAN" localSheetId="6">[1]SERVIÇO!#REF!</definedName>
    <definedName name="ARQPLAN" localSheetId="5">[1]SERVIÇO!#REF!</definedName>
    <definedName name="ARQPLAN" localSheetId="4">[1]SERVIÇO!#REF!</definedName>
    <definedName name="ARQPLAN" localSheetId="7">[1]SERVIÇO!#REF!</definedName>
    <definedName name="ARQPLAN">[1]SERVIÇO!#REF!</definedName>
    <definedName name="ARQT" localSheetId="4">[1]SERVIÇO!#REF!</definedName>
    <definedName name="ARQT">[1]SERVIÇO!#REF!</definedName>
    <definedName name="ARQTEMP" localSheetId="4">[1]SERVIÇO!#REF!</definedName>
    <definedName name="ARQTEMP">[1]SERVIÇO!#REF!</definedName>
    <definedName name="ARQTXT" localSheetId="4">[1]SERVIÇO!#REF!</definedName>
    <definedName name="ARQTXT">[1]SERVIÇO!#REF!</definedName>
    <definedName name="ARTEMP" localSheetId="4">[1]SERVIÇO!#REF!</definedName>
    <definedName name="ARTEMP">[1]SERVIÇO!#REF!</definedName>
    <definedName name="Asf" localSheetId="6">#REF!</definedName>
    <definedName name="Asf" localSheetId="5">#REF!</definedName>
    <definedName name="Asf" localSheetId="4">#REF!</definedName>
    <definedName name="Asf" localSheetId="7">#REF!</definedName>
    <definedName name="Asf">#REF!</definedName>
    <definedName name="ass" localSheetId="6">[1]SERVIÇO!#REF!</definedName>
    <definedName name="ass" localSheetId="5">[1]SERVIÇO!#REF!</definedName>
    <definedName name="ass" localSheetId="4">[1]SERVIÇO!#REF!</definedName>
    <definedName name="ass" localSheetId="7">[1]SERVIÇO!#REF!</definedName>
    <definedName name="ass">[1]SERVIÇO!#REF!</definedName>
    <definedName name="B320I" localSheetId="6">#REF!</definedName>
    <definedName name="B320I" localSheetId="5">#REF!</definedName>
    <definedName name="B320I" localSheetId="4">#REF!</definedName>
    <definedName name="B320I" localSheetId="7">#REF!</definedName>
    <definedName name="B320I">#REF!</definedName>
    <definedName name="B320P" localSheetId="6">#REF!</definedName>
    <definedName name="B320P" localSheetId="5">#REF!</definedName>
    <definedName name="B320P" localSheetId="4">#REF!</definedName>
    <definedName name="B320P" localSheetId="7">#REF!</definedName>
    <definedName name="B320P">#REF!</definedName>
    <definedName name="B500I" localSheetId="6">#REF!</definedName>
    <definedName name="B500I" localSheetId="5">#REF!</definedName>
    <definedName name="B500I" localSheetId="4">#REF!</definedName>
    <definedName name="B500I" localSheetId="7">#REF!</definedName>
    <definedName name="B500I">#REF!</definedName>
    <definedName name="B500P" localSheetId="4">#REF!</definedName>
    <definedName name="B500P">#REF!</definedName>
    <definedName name="BALTO" localSheetId="4">#REF!</definedName>
    <definedName name="BALTO">#REF!</definedName>
    <definedName name="_xlnm.Database" localSheetId="4">#REF!</definedName>
    <definedName name="_xlnm.Database">#REF!</definedName>
    <definedName name="bcc10.10" localSheetId="4">#REF!</definedName>
    <definedName name="bcc10.10">#REF!</definedName>
    <definedName name="bcc10.20" localSheetId="4">#REF!</definedName>
    <definedName name="bcc10.20">#REF!</definedName>
    <definedName name="bcc4.5" localSheetId="4">#REF!</definedName>
    <definedName name="bcc4.5">#REF!</definedName>
    <definedName name="bcc5.10" localSheetId="4">#REF!</definedName>
    <definedName name="bcc5.10">#REF!</definedName>
    <definedName name="bcc5.15" localSheetId="4">#REF!</definedName>
    <definedName name="bcc5.15">#REF!</definedName>
    <definedName name="bcc5.20" localSheetId="4">#REF!</definedName>
    <definedName name="bcc5.20">#REF!</definedName>
    <definedName name="bcc5.5" localSheetId="4">#REF!</definedName>
    <definedName name="bcc5.5">#REF!</definedName>
    <definedName name="bcc6.10" localSheetId="4">#REF!</definedName>
    <definedName name="bcc6.10">#REF!</definedName>
    <definedName name="bcc6.15" localSheetId="4">#REF!</definedName>
    <definedName name="bcc6.15">#REF!</definedName>
    <definedName name="bcc6.20" localSheetId="4">#REF!</definedName>
    <definedName name="bcc6.20">#REF!</definedName>
    <definedName name="bcc6.5" localSheetId="4">#REF!</definedName>
    <definedName name="bcc6.5">#REF!</definedName>
    <definedName name="bcc8.10" localSheetId="4">#REF!</definedName>
    <definedName name="bcc8.10">#REF!</definedName>
    <definedName name="bcc8.15" localSheetId="4">#REF!</definedName>
    <definedName name="bcc8.15">#REF!</definedName>
    <definedName name="bcc8.20" localSheetId="4">#REF!</definedName>
    <definedName name="bcc8.20">#REF!</definedName>
    <definedName name="bcc8.5" localSheetId="4">#REF!</definedName>
    <definedName name="bcc8.5">#REF!</definedName>
    <definedName name="bcf" localSheetId="4">#REF!</definedName>
    <definedName name="bcf">#REF!</definedName>
    <definedName name="bcp" localSheetId="4">#REF!</definedName>
    <definedName name="bcp">#REF!</definedName>
    <definedName name="BDI" localSheetId="4">#REF!</definedName>
    <definedName name="BDI">#REF!</definedName>
    <definedName name="BDIE">[5]Insumos!$D$5</definedName>
    <definedName name="bebqt" localSheetId="6">[1]SERVIÇO!#REF!</definedName>
    <definedName name="bebqt" localSheetId="5">[1]SERVIÇO!#REF!</definedName>
    <definedName name="bebqt" localSheetId="4">[1]SERVIÇO!#REF!</definedName>
    <definedName name="bebqt" localSheetId="7">[1]SERVIÇO!#REF!</definedName>
    <definedName name="bebqt">[1]SERVIÇO!#REF!</definedName>
    <definedName name="bet" localSheetId="6">#REF!</definedName>
    <definedName name="bet" localSheetId="5">#REF!</definedName>
    <definedName name="bet" localSheetId="4">#REF!</definedName>
    <definedName name="bet" localSheetId="7">#REF!</definedName>
    <definedName name="bet">#REF!</definedName>
    <definedName name="biro" localSheetId="6">[4]PessA!#REF!</definedName>
    <definedName name="biro" localSheetId="5">[4]PessA!#REF!</definedName>
    <definedName name="biro" localSheetId="4">[4]PessA!#REF!</definedName>
    <definedName name="biro" localSheetId="7">[4]PessA!#REF!</definedName>
    <definedName name="biro">[4]PessA!#REF!</definedName>
    <definedName name="biro_1" localSheetId="6">[4]PessA!#REF!</definedName>
    <definedName name="biro_1" localSheetId="5">[4]PessA!#REF!</definedName>
    <definedName name="biro_1" localSheetId="4">[4]PessA!#REF!</definedName>
    <definedName name="biro_1" localSheetId="7">[4]PessA!#REF!</definedName>
    <definedName name="biro_1">[4]PessA!#REF!</definedName>
    <definedName name="biro_1_4" localSheetId="6">[4]PessA!#REF!</definedName>
    <definedName name="biro_1_4" localSheetId="5">[4]PessA!#REF!</definedName>
    <definedName name="biro_1_4" localSheetId="4">[4]PessA!#REF!</definedName>
    <definedName name="biro_1_4" localSheetId="7">[4]PessA!#REF!</definedName>
    <definedName name="biro_1_4">[4]PessA!#REF!</definedName>
    <definedName name="biro_4" localSheetId="6">[4]PessA!#REF!</definedName>
    <definedName name="biro_4" localSheetId="5">[4]PessA!#REF!</definedName>
    <definedName name="biro_4" localSheetId="4">[4]PessA!#REF!</definedName>
    <definedName name="biro_4" localSheetId="7">[4]PessA!#REF!</definedName>
    <definedName name="biro_4">[4]PessA!#REF!</definedName>
    <definedName name="biro_6" localSheetId="6">[4]PessA!#REF!</definedName>
    <definedName name="biro_6" localSheetId="5">[4]PessA!#REF!</definedName>
    <definedName name="biro_6" localSheetId="4">[4]PessA!#REF!</definedName>
    <definedName name="biro_6" localSheetId="7">[4]PessA!#REF!</definedName>
    <definedName name="biro_6">[4]PessA!#REF!</definedName>
    <definedName name="biro_6_4" localSheetId="4">[4]PessA!#REF!</definedName>
    <definedName name="biro_6_4">[4]PessA!#REF!</definedName>
    <definedName name="bomp2" localSheetId="6">#REF!</definedName>
    <definedName name="bomp2" localSheetId="5">#REF!</definedName>
    <definedName name="bomp2" localSheetId="4">#REF!</definedName>
    <definedName name="bomp2" localSheetId="7">#REF!</definedName>
    <definedName name="bomp2">#REF!</definedName>
    <definedName name="BPF" localSheetId="6">#REF!</definedName>
    <definedName name="BPF" localSheetId="5">#REF!</definedName>
    <definedName name="BPF" localSheetId="4">#REF!</definedName>
    <definedName name="BPF" localSheetId="7">#REF!</definedName>
    <definedName name="BPF">#REF!</definedName>
    <definedName name="CA15I" localSheetId="6">#REF!</definedName>
    <definedName name="CA15I" localSheetId="5">#REF!</definedName>
    <definedName name="CA15I" localSheetId="4">#REF!</definedName>
    <definedName name="CA15I" localSheetId="7">#REF!</definedName>
    <definedName name="CA15I">#REF!</definedName>
    <definedName name="CA15P" localSheetId="4">#REF!</definedName>
    <definedName name="CA15P">#REF!</definedName>
    <definedName name="CA25I" localSheetId="4">#REF!</definedName>
    <definedName name="CA25I">#REF!</definedName>
    <definedName name="CA25P" localSheetId="4">#REF!</definedName>
    <definedName name="CA25P">#REF!</definedName>
    <definedName name="caba1_0" localSheetId="4">#REF!</definedName>
    <definedName name="caba1_0" localSheetId="7">#REF!</definedName>
    <definedName name="caba1_0">#REF!</definedName>
    <definedName name="caba4" localSheetId="4">#REF!</definedName>
    <definedName name="caba4" localSheetId="7">#REF!</definedName>
    <definedName name="caba4">#REF!</definedName>
    <definedName name="cal" localSheetId="4">#REF!</definedName>
    <definedName name="cal">#REF!</definedName>
    <definedName name="calpi" localSheetId="4">#REF!</definedName>
    <definedName name="calpi">#REF!</definedName>
    <definedName name="CAMP" localSheetId="6">[1]SERVIÇO!#REF!</definedName>
    <definedName name="CAMP" localSheetId="5">[1]SERVIÇO!#REF!</definedName>
    <definedName name="camp" localSheetId="4">#REF!</definedName>
    <definedName name="camp" localSheetId="7">#REF!</definedName>
    <definedName name="camp" localSheetId="8">#REF!</definedName>
    <definedName name="camp">#REF!</definedName>
    <definedName name="CB10I" localSheetId="6">#REF!</definedName>
    <definedName name="CB10I" localSheetId="5">#REF!</definedName>
    <definedName name="CB10I" localSheetId="4">#REF!</definedName>
    <definedName name="CB10I" localSheetId="7">#REF!</definedName>
    <definedName name="CB10I">#REF!</definedName>
    <definedName name="CB10P" localSheetId="6">#REF!</definedName>
    <definedName name="CB10P" localSheetId="5">#REF!</definedName>
    <definedName name="CB10P" localSheetId="4">#REF!</definedName>
    <definedName name="CB10P" localSheetId="7">#REF!</definedName>
    <definedName name="CB10P">#REF!</definedName>
    <definedName name="CB4I" localSheetId="4">#REF!</definedName>
    <definedName name="CB4I">#REF!</definedName>
    <definedName name="CB4P" localSheetId="4">#REF!</definedName>
    <definedName name="CB4P">#REF!</definedName>
    <definedName name="CB6.5I" localSheetId="4">#REF!</definedName>
    <definedName name="CB6.5I">#REF!</definedName>
    <definedName name="CB6.5P" localSheetId="4">#REF!</definedName>
    <definedName name="CB6.5P">#REF!</definedName>
    <definedName name="CB6I" localSheetId="4">#REF!</definedName>
    <definedName name="CB6I">#REF!</definedName>
    <definedName name="CB6P" localSheetId="4">#REF!</definedName>
    <definedName name="CB6P">#REF!</definedName>
    <definedName name="cbas" localSheetId="4">#REF!</definedName>
    <definedName name="cbas">#REF!</definedName>
    <definedName name="ccp" localSheetId="4">#REF!</definedName>
    <definedName name="ccp">#REF!</definedName>
    <definedName name="cds" localSheetId="4">#REF!</definedName>
    <definedName name="cds">#REF!</definedName>
    <definedName name="cec20x20" localSheetId="4">#REF!</definedName>
    <definedName name="cec20x20">#REF!</definedName>
    <definedName name="cer1_2" localSheetId="4">#REF!</definedName>
    <definedName name="cer1_2">#REF!</definedName>
    <definedName name="chaf" localSheetId="4">#REF!</definedName>
    <definedName name="chaf">#REF!</definedName>
    <definedName name="CHAFQT" localSheetId="6">[1]SERVIÇO!#REF!</definedName>
    <definedName name="CHAFQT" localSheetId="5">[1]SERVIÇO!#REF!</definedName>
    <definedName name="CHAFQT" localSheetId="4">[1]SERVIÇO!#REF!</definedName>
    <definedName name="CHAFQT" localSheetId="7">[1]SERVIÇO!#REF!</definedName>
    <definedName name="CHAFQT">[1]SERVIÇO!#REF!</definedName>
    <definedName name="cho" localSheetId="4">#REF!</definedName>
    <definedName name="cho" localSheetId="7">#REF!</definedName>
    <definedName name="cho">#REF!</definedName>
    <definedName name="cho_1" localSheetId="4">#REF!</definedName>
    <definedName name="cho_1">#REF!</definedName>
    <definedName name="ci" localSheetId="4">#REF!</definedName>
    <definedName name="ci" localSheetId="7">#REF!</definedName>
    <definedName name="ci">#REF!</definedName>
    <definedName name="ci_1" localSheetId="4">#REF!</definedName>
    <definedName name="ci_1">#REF!</definedName>
    <definedName name="cib" localSheetId="4">#REF!</definedName>
    <definedName name="cib">#REF!</definedName>
    <definedName name="cim" localSheetId="4">#REF!</definedName>
    <definedName name="cim">#REF!</definedName>
    <definedName name="clp" localSheetId="4">#REF!</definedName>
    <definedName name="clp">#REF!</definedName>
    <definedName name="clr1_2" localSheetId="4">#REF!</definedName>
    <definedName name="clr1_2">#REF!</definedName>
    <definedName name="CM9I" localSheetId="4">#REF!</definedName>
    <definedName name="CM9I">#REF!</definedName>
    <definedName name="CM9P" localSheetId="4">#REF!</definedName>
    <definedName name="CM9P">#REF!</definedName>
    <definedName name="COD_ATRIUM" localSheetId="4">#REF!</definedName>
    <definedName name="COD_ATRIUM">#REF!</definedName>
    <definedName name="COD_SINAPI" localSheetId="4">#REF!</definedName>
    <definedName name="COD_SINAPI">#REF!</definedName>
    <definedName name="COLSUB" localSheetId="6">[1]SERVIÇO!#REF!</definedName>
    <definedName name="COLSUB" localSheetId="5">[1]SERVIÇO!#REF!</definedName>
    <definedName name="COLSUB" localSheetId="4">[1]SERVIÇO!#REF!</definedName>
    <definedName name="COLSUB" localSheetId="7">[1]SERVIÇO!#REF!</definedName>
    <definedName name="COLSUB">[1]SERVIÇO!#REF!</definedName>
    <definedName name="comp" localSheetId="6">#REF!</definedName>
    <definedName name="comp" localSheetId="5">#REF!</definedName>
    <definedName name="comp" localSheetId="4">#REF!</definedName>
    <definedName name="comp" localSheetId="7">#REF!</definedName>
    <definedName name="comp">#REF!</definedName>
    <definedName name="CONT1" localSheetId="6">[1]SERVIÇO!#REF!</definedName>
    <definedName name="CONT1" localSheetId="5">[1]SERVIÇO!#REF!</definedName>
    <definedName name="CONT1" localSheetId="4">[1]SERVIÇO!#REF!</definedName>
    <definedName name="CONT1" localSheetId="7">[1]SERVIÇO!#REF!</definedName>
    <definedName name="CONT1">[1]SERVIÇO!#REF!</definedName>
    <definedName name="CONT2" localSheetId="6">[1]SERVIÇO!#REF!</definedName>
    <definedName name="CONT2" localSheetId="5">[1]SERVIÇO!#REF!</definedName>
    <definedName name="CONT2" localSheetId="4">[1]SERVIÇO!#REF!</definedName>
    <definedName name="CONT2" localSheetId="7">[1]SERVIÇO!#REF!</definedName>
    <definedName name="CONT2">[1]SERVIÇO!#REF!</definedName>
    <definedName name="CONT3" localSheetId="6">[1]SERVIÇO!#REF!</definedName>
    <definedName name="CONT3" localSheetId="5">[1]SERVIÇO!#REF!</definedName>
    <definedName name="CONT3" localSheetId="4">[1]SERVIÇO!#REF!</definedName>
    <definedName name="CONT3" localSheetId="7">[1]SERVIÇO!#REF!</definedName>
    <definedName name="CONT3">[1]SERVIÇO!#REF!</definedName>
    <definedName name="CONTAIT" localSheetId="6">[1]SERVIÇO!#REF!</definedName>
    <definedName name="CONTAIT" localSheetId="5">[1]SERVIÇO!#REF!</definedName>
    <definedName name="CONTAIT" localSheetId="4">[1]SERVIÇO!#REF!</definedName>
    <definedName name="CONTAIT" localSheetId="7">[1]SERVIÇO!#REF!</definedName>
    <definedName name="CONTAIT">[1]SERVIÇO!#REF!</definedName>
    <definedName name="CONTREC" localSheetId="6">[1]SERVIÇO!#REF!</definedName>
    <definedName name="CONTREC" localSheetId="5">[1]SERVIÇO!#REF!</definedName>
    <definedName name="CONTREC" localSheetId="4">[1]SERVIÇO!#REF!</definedName>
    <definedName name="CONTREC" localSheetId="7">[1]SERVIÇO!#REF!</definedName>
    <definedName name="CONTREC">[1]SERVIÇO!#REF!</definedName>
    <definedName name="CONTRES" localSheetId="4">[1]SERVIÇO!#REF!</definedName>
    <definedName name="CONTRES">[1]SERVIÇO!#REF!</definedName>
    <definedName name="CPA" localSheetId="6">#REF!</definedName>
    <definedName name="CPA" localSheetId="5">#REF!</definedName>
    <definedName name="CPA" localSheetId="4">#REF!</definedName>
    <definedName name="CPA" localSheetId="7">#REF!</definedName>
    <definedName name="CPA">#REF!</definedName>
    <definedName name="CPAF" localSheetId="6">#REF!</definedName>
    <definedName name="CPAF" localSheetId="5">#REF!</definedName>
    <definedName name="CPAF" localSheetId="4">#REF!</definedName>
    <definedName name="CPAF" localSheetId="7">#REF!</definedName>
    <definedName name="CPAF">#REF!</definedName>
    <definedName name="CRITERX" localSheetId="6">[1]SERVIÇO!#REF!</definedName>
    <definedName name="CRITERX" localSheetId="5">[1]SERVIÇO!#REF!</definedName>
    <definedName name="CRITERX" localSheetId="4">[1]SERVIÇO!#REF!</definedName>
    <definedName name="CRITERX" localSheetId="7">[1]SERVIÇO!#REF!</definedName>
    <definedName name="CRITERX">[1]SERVIÇO!#REF!</definedName>
    <definedName name="ctfa4" localSheetId="6">#REF!</definedName>
    <definedName name="ctfa4" localSheetId="5">#REF!</definedName>
    <definedName name="ctfa4" localSheetId="4">#REF!</definedName>
    <definedName name="ctfa4" localSheetId="7">#REF!</definedName>
    <definedName name="ctfa4">#REF!</definedName>
    <definedName name="ctpvc" localSheetId="6">#REF!</definedName>
    <definedName name="ctpvc" localSheetId="5">#REF!</definedName>
    <definedName name="ctpvc" localSheetId="4">#REF!</definedName>
    <definedName name="ctpvc" localSheetId="7">#REF!</definedName>
    <definedName name="ctpvc">#REF!</definedName>
    <definedName name="cumeeira" localSheetId="6">#REF!</definedName>
    <definedName name="cumeeira" localSheetId="5">#REF!</definedName>
    <definedName name="cumeeira" localSheetId="4">#REF!</definedName>
    <definedName name="cumeeira" localSheetId="7">#REF!</definedName>
    <definedName name="cumeeira">#REF!</definedName>
    <definedName name="cumeira" localSheetId="4">#REF!</definedName>
    <definedName name="cumeira">#REF!</definedName>
    <definedName name="cxp4x2" localSheetId="4">#REF!</definedName>
    <definedName name="cxp4x2">#REF!</definedName>
    <definedName name="D6I" localSheetId="4">#REF!</definedName>
    <definedName name="D6I">#REF!</definedName>
    <definedName name="D6P" localSheetId="4">#REF!</definedName>
    <definedName name="D6P">#REF!</definedName>
    <definedName name="D8I" localSheetId="4">#REF!</definedName>
    <definedName name="D8I">#REF!</definedName>
    <definedName name="D8P" localSheetId="4">#REF!</definedName>
    <definedName name="D8P">#REF!</definedName>
    <definedName name="DAT" localSheetId="4">#REF!</definedName>
    <definedName name="DAT">#REF!</definedName>
    <definedName name="DERIVQT" localSheetId="6">[1]SERVIÇO!#REF!</definedName>
    <definedName name="DERIVQT" localSheetId="5">[1]SERVIÇO!#REF!</definedName>
    <definedName name="DERIVQT" localSheetId="4">[1]SERVIÇO!#REF!</definedName>
    <definedName name="DERIVQT" localSheetId="7">[1]SERVIÇO!#REF!</definedName>
    <definedName name="DERIVQT">[1]SERVIÇO!#REF!</definedName>
    <definedName name="descnt" localSheetId="6">#REF!</definedName>
    <definedName name="descnt" localSheetId="5">#REF!</definedName>
    <definedName name="descnt" localSheetId="4">#REF!</definedName>
    <definedName name="descnt" localSheetId="7">#REF!</definedName>
    <definedName name="descnt">#REF!</definedName>
    <definedName name="descont" localSheetId="6">#REF!</definedName>
    <definedName name="descont" localSheetId="5">#REF!</definedName>
    <definedName name="descont" localSheetId="4">#REF!</definedName>
    <definedName name="descont" localSheetId="7">#REF!</definedName>
    <definedName name="descont">#REF!</definedName>
    <definedName name="desm" localSheetId="6">#REF!</definedName>
    <definedName name="desm" localSheetId="5">#REF!</definedName>
    <definedName name="desm" localSheetId="4">#REF!</definedName>
    <definedName name="desm" localSheetId="7">#REF!</definedName>
    <definedName name="desm">#REF!</definedName>
    <definedName name="DespGer" localSheetId="4">[4]Tel!#REF!</definedName>
    <definedName name="DespGer" localSheetId="8">[4]Tel!#REF!</definedName>
    <definedName name="DespGer">[4]Tel!#REF!</definedName>
    <definedName name="DespGer_1" localSheetId="6">[4]Tel!#REF!</definedName>
    <definedName name="DespGer_1" localSheetId="5">[4]Tel!#REF!</definedName>
    <definedName name="DespGer_1" localSheetId="4">[4]Tel!#REF!</definedName>
    <definedName name="DespGer_1" localSheetId="7">[4]Tel!#REF!</definedName>
    <definedName name="DespGer_1">[4]Tel!#REF!</definedName>
    <definedName name="DespGer_1_4" localSheetId="4">[4]Tel!#REF!</definedName>
    <definedName name="DespGer_1_4">[4]Tel!#REF!</definedName>
    <definedName name="DespGer_4" localSheetId="4">[4]Tel!#REF!</definedName>
    <definedName name="DespGer_4">[4]Tel!#REF!</definedName>
    <definedName name="DespGer_6" localSheetId="4">[4]Tel!#REF!</definedName>
    <definedName name="DespGer_6">[4]Tel!#REF!</definedName>
    <definedName name="DespGer_6_4" localSheetId="4">[4]Tel!#REF!</definedName>
    <definedName name="DespGer_6_4">[4]Tel!#REF!</definedName>
    <definedName name="DIE" localSheetId="6">#REF!</definedName>
    <definedName name="DIE" localSheetId="5">#REF!</definedName>
    <definedName name="DIE" localSheetId="4">#REF!</definedName>
    <definedName name="DIE" localSheetId="7">#REF!</definedName>
    <definedName name="DIE">#REF!</definedName>
    <definedName name="DIF" localSheetId="6">#REF!</definedName>
    <definedName name="DIF" localSheetId="5">#REF!</definedName>
    <definedName name="DIF" localSheetId="4">#REF!</definedName>
    <definedName name="DIF" localSheetId="7">#REF!</definedName>
    <definedName name="DIF">#REF!</definedName>
    <definedName name="DIFQT" localSheetId="6">[1]SERVIÇO!#REF!</definedName>
    <definedName name="DIFQT" localSheetId="5">[1]SERVIÇO!#REF!</definedName>
    <definedName name="DIFQT" localSheetId="4">[1]SERVIÇO!#REF!</definedName>
    <definedName name="DIFQT" localSheetId="7">[1]SERVIÇO!#REF!</definedName>
    <definedName name="DIFQT">[1]SERVIÇO!#REF!</definedName>
    <definedName name="DistMed" localSheetId="6">[4]CombLub!#REF!</definedName>
    <definedName name="DistMed" localSheetId="5">[4]CombLub!#REF!</definedName>
    <definedName name="DistMed" localSheetId="4">[4]CombLub!#REF!</definedName>
    <definedName name="DistMed" localSheetId="7">[4]CombLub!#REF!</definedName>
    <definedName name="DistMed">[4]CombLub!#REF!</definedName>
    <definedName name="DistMed_1" localSheetId="4">[4]CombLub!#REF!</definedName>
    <definedName name="DistMed_1">[4]CombLub!#REF!</definedName>
    <definedName name="DistMed_1_4" localSheetId="4">[4]CombLub!#REF!</definedName>
    <definedName name="DistMed_1_4">[4]CombLub!#REF!</definedName>
    <definedName name="DistMed_4" localSheetId="4">[4]CombLub!#REF!</definedName>
    <definedName name="DistMed_4">[4]CombLub!#REF!</definedName>
    <definedName name="DistMed_6" localSheetId="4">[4]CombLub!#REF!</definedName>
    <definedName name="DistMed_6">[4]CombLub!#REF!</definedName>
    <definedName name="DistMed_6_4" localSheetId="4">[4]CombLub!#REF!</definedName>
    <definedName name="DistMed_6_4">[4]CombLub!#REF!</definedName>
    <definedName name="DistMedMP" localSheetId="4">[4]CombLub!#REF!</definedName>
    <definedName name="DistMedMP">[4]CombLub!#REF!</definedName>
    <definedName name="DistMedMP_1" localSheetId="4">[4]CombLub!#REF!</definedName>
    <definedName name="DistMedMP_1">[4]CombLub!#REF!</definedName>
    <definedName name="DistMedMP_1_4" localSheetId="4">[4]CombLub!#REF!</definedName>
    <definedName name="DistMedMP_1_4">[4]CombLub!#REF!</definedName>
    <definedName name="DistMedMP_4" localSheetId="4">[4]CombLub!#REF!</definedName>
    <definedName name="DistMedMP_4">[4]CombLub!#REF!</definedName>
    <definedName name="DistMedMP_6" localSheetId="4">[4]CombLub!#REF!</definedName>
    <definedName name="DistMedMP_6">[4]CombLub!#REF!</definedName>
    <definedName name="DistMedMP_6_4" localSheetId="4">[4]CombLub!#REF!</definedName>
    <definedName name="DistMedMP_6_4">[4]CombLub!#REF!</definedName>
    <definedName name="DKM" localSheetId="6">#REF!</definedName>
    <definedName name="DKM" localSheetId="5">#REF!</definedName>
    <definedName name="DKM" localSheetId="4">#REF!</definedName>
    <definedName name="DKM" localSheetId="7">#REF!</definedName>
    <definedName name="DKM">#REF!</definedName>
    <definedName name="E" localSheetId="6">#REF!</definedName>
    <definedName name="E" localSheetId="5">#REF!</definedName>
    <definedName name="E" localSheetId="4">#REF!</definedName>
    <definedName name="E" localSheetId="7">#REF!</definedName>
    <definedName name="E">#REF!</definedName>
    <definedName name="EB" localSheetId="6">[4]CombLub!#REF!</definedName>
    <definedName name="EB" localSheetId="5">[4]CombLub!#REF!</definedName>
    <definedName name="EB" localSheetId="4">[4]CombLub!#REF!</definedName>
    <definedName name="EB" localSheetId="7">[4]CombLub!#REF!</definedName>
    <definedName name="EB">[4]CombLub!#REF!</definedName>
    <definedName name="EB_1" localSheetId="6">[4]CombLub!#REF!</definedName>
    <definedName name="EB_1" localSheetId="5">[4]CombLub!#REF!</definedName>
    <definedName name="EB_1" localSheetId="4">[4]CombLub!#REF!</definedName>
    <definedName name="EB_1" localSheetId="7">[4]CombLub!#REF!</definedName>
    <definedName name="EB_1">[4]CombLub!#REF!</definedName>
    <definedName name="EB_1_4" localSheetId="4">[4]CombLub!#REF!</definedName>
    <definedName name="EB_1_4">[4]CombLub!#REF!</definedName>
    <definedName name="EB_4" localSheetId="4">[4]CombLub!#REF!</definedName>
    <definedName name="EB_4">[4]CombLub!#REF!</definedName>
    <definedName name="EB_6" localSheetId="4">[4]CombLub!#REF!</definedName>
    <definedName name="EB_6">[4]CombLub!#REF!</definedName>
    <definedName name="EB_6_4" localSheetId="4">[4]CombLub!#REF!</definedName>
    <definedName name="EB_6_4">[4]CombLub!#REF!</definedName>
    <definedName name="eCameta" localSheetId="4">[4]EquiA!#REF!</definedName>
    <definedName name="eCameta">[4]EquiA!#REF!</definedName>
    <definedName name="eCameta_1" localSheetId="4">[4]EquiA!#REF!</definedName>
    <definedName name="eCameta_1">[4]EquiA!#REF!</definedName>
    <definedName name="eCameta_1_4" localSheetId="4">[4]EquiA!#REF!</definedName>
    <definedName name="eCameta_1_4">[4]EquiA!#REF!</definedName>
    <definedName name="eCameta_4" localSheetId="4">[4]EquiA!#REF!</definedName>
    <definedName name="eCameta_4">[4]EquiA!#REF!</definedName>
    <definedName name="eCameta_6" localSheetId="4">[4]EquiA!#REF!</definedName>
    <definedName name="eCameta_6">[4]EquiA!#REF!</definedName>
    <definedName name="eCameta_6_4" localSheetId="4">[4]EquiA!#REF!</definedName>
    <definedName name="eCameta_6_4">[4]EquiA!#REF!</definedName>
    <definedName name="ecm" localSheetId="6">#REF!</definedName>
    <definedName name="ecm" localSheetId="5">#REF!</definedName>
    <definedName name="ecm" localSheetId="4">#REF!</definedName>
    <definedName name="ecm" localSheetId="7">#REF!</definedName>
    <definedName name="ecm">#REF!</definedName>
    <definedName name="eee">NA()</definedName>
    <definedName name="ele" localSheetId="6">#REF!</definedName>
    <definedName name="ele" localSheetId="5">#REF!</definedName>
    <definedName name="ele" localSheetId="4">#REF!</definedName>
    <definedName name="ele" localSheetId="7">#REF!</definedName>
    <definedName name="ele">#REF!</definedName>
    <definedName name="elr1_2" localSheetId="6">#REF!</definedName>
    <definedName name="elr1_2" localSheetId="5">#REF!</definedName>
    <definedName name="elr1_2" localSheetId="4">#REF!</definedName>
    <definedName name="elr1_2" localSheetId="7">#REF!</definedName>
    <definedName name="elr1_2">#REF!</definedName>
    <definedName name="elv50x40" localSheetId="6">#REF!</definedName>
    <definedName name="elv50x40" localSheetId="5">#REF!</definedName>
    <definedName name="elv50x40" localSheetId="4">#REF!</definedName>
    <definedName name="elv50x40" localSheetId="7">#REF!</definedName>
    <definedName name="elv50x40">#REF!</definedName>
    <definedName name="eMoto" localSheetId="6">[4]EquiA!#REF!</definedName>
    <definedName name="eMoto" localSheetId="5">[4]EquiA!#REF!</definedName>
    <definedName name="eMoto" localSheetId="4">[4]EquiA!#REF!</definedName>
    <definedName name="eMoto" localSheetId="7">[4]EquiA!#REF!</definedName>
    <definedName name="eMoto">[4]EquiA!#REF!</definedName>
    <definedName name="eMoto_1" localSheetId="6">[4]EquiA!#REF!</definedName>
    <definedName name="eMoto_1" localSheetId="5">[4]EquiA!#REF!</definedName>
    <definedName name="eMoto_1" localSheetId="4">[4]EquiA!#REF!</definedName>
    <definedName name="eMoto_1" localSheetId="7">[4]EquiA!#REF!</definedName>
    <definedName name="eMoto_1">[4]EquiA!#REF!</definedName>
    <definedName name="eMoto_1_4" localSheetId="6">[4]EquiA!#REF!</definedName>
    <definedName name="eMoto_1_4" localSheetId="5">[4]EquiA!#REF!</definedName>
    <definedName name="eMoto_1_4" localSheetId="4">[4]EquiA!#REF!</definedName>
    <definedName name="eMoto_1_4" localSheetId="7">[4]EquiA!#REF!</definedName>
    <definedName name="eMoto_1_4">[4]EquiA!#REF!</definedName>
    <definedName name="eMoto_4" localSheetId="6">[4]EquiA!#REF!</definedName>
    <definedName name="eMoto_4" localSheetId="5">[4]EquiA!#REF!</definedName>
    <definedName name="eMoto_4" localSheetId="4">[4]EquiA!#REF!</definedName>
    <definedName name="eMoto_4" localSheetId="7">[4]EquiA!#REF!</definedName>
    <definedName name="eMoto_4">[4]EquiA!#REF!</definedName>
    <definedName name="eMoto_6" localSheetId="4">[4]EquiA!#REF!</definedName>
    <definedName name="eMoto_6">[4]EquiA!#REF!</definedName>
    <definedName name="eMoto_6_4" localSheetId="4">[4]EquiA!#REF!</definedName>
    <definedName name="eMoto_6_4">[4]EquiA!#REF!</definedName>
    <definedName name="enc" localSheetId="6">#REF!</definedName>
    <definedName name="enc" localSheetId="5">#REF!</definedName>
    <definedName name="enc" localSheetId="4">#REF!</definedName>
    <definedName name="enc" localSheetId="7">#REF!</definedName>
    <definedName name="enc">#REF!</definedName>
    <definedName name="ENE" localSheetId="6">#REF!</definedName>
    <definedName name="ENE" localSheetId="5">#REF!</definedName>
    <definedName name="ENE" localSheetId="4">#REF!</definedName>
    <definedName name="ENE" localSheetId="7">#REF!</definedName>
    <definedName name="ENE">#REF!</definedName>
    <definedName name="EnerConsAn" localSheetId="6">#REF!</definedName>
    <definedName name="EnerConsAn" localSheetId="5">#REF!</definedName>
    <definedName name="EnerConsAn" localSheetId="4">#REF!</definedName>
    <definedName name="EnerConsAn" localSheetId="7">#REF!</definedName>
    <definedName name="EnerConsAn">#REF!</definedName>
    <definedName name="EnerConsAn_1" localSheetId="4">#REF!</definedName>
    <definedName name="EnerConsAn_1">#REF!</definedName>
    <definedName name="EnerConsAn_1_4" localSheetId="4">#REF!</definedName>
    <definedName name="EnerConsAn_1_4">#REF!</definedName>
    <definedName name="EnerConsAn_4" localSheetId="4">#REF!</definedName>
    <definedName name="EnerConsAn_4">#REF!</definedName>
    <definedName name="EnerConsAn_6" localSheetId="4">#REF!</definedName>
    <definedName name="EnerConsAn_6">#REF!</definedName>
    <definedName name="EnerConsAn_6_4" localSheetId="4">#REF!</definedName>
    <definedName name="EnerConsAn_6_4">#REF!</definedName>
    <definedName name="EnerDemAn" localSheetId="4">#REF!</definedName>
    <definedName name="EnerDemAn">#REF!</definedName>
    <definedName name="EnerDemAn_1" localSheetId="4">#REF!</definedName>
    <definedName name="EnerDemAn_1">#REF!</definedName>
    <definedName name="EnerDemAn_1_4" localSheetId="4">#REF!</definedName>
    <definedName name="EnerDemAn_1_4">#REF!</definedName>
    <definedName name="EnerDemAn_4" localSheetId="4">#REF!</definedName>
    <definedName name="EnerDemAn_4">#REF!</definedName>
    <definedName name="EnerDemAn_6" localSheetId="4">#REF!</definedName>
    <definedName name="EnerDemAn_6">#REF!</definedName>
    <definedName name="EnerDemAn_6_4" localSheetId="4">#REF!</definedName>
    <definedName name="EnerDemAn_6_4">#REF!</definedName>
    <definedName name="epm2.5" localSheetId="4">#REF!</definedName>
    <definedName name="epm2.5">#REF!</definedName>
    <definedName name="EQPOTENC" localSheetId="6">[1]SERVIÇO!#REF!</definedName>
    <definedName name="EQPOTENC" localSheetId="5">[1]SERVIÇO!#REF!</definedName>
    <definedName name="EQPOTENC" localSheetId="4">[1]SERVIÇO!#REF!</definedName>
    <definedName name="EQPOTENC" localSheetId="7">[1]SERVIÇO!#REF!</definedName>
    <definedName name="EQPOTENC">[1]SERVIÇO!#REF!</definedName>
    <definedName name="ER">NA()</definedName>
    <definedName name="esm" localSheetId="6">#REF!</definedName>
    <definedName name="esm" localSheetId="5">#REF!</definedName>
    <definedName name="esm" localSheetId="4">#REF!</definedName>
    <definedName name="esm" localSheetId="7">#REF!</definedName>
    <definedName name="esm">#REF!</definedName>
    <definedName name="est" localSheetId="6">#REF!</definedName>
    <definedName name="est" localSheetId="5">#REF!</definedName>
    <definedName name="est" localSheetId="4">#REF!</definedName>
    <definedName name="est" localSheetId="7">#REF!</definedName>
    <definedName name="est">#REF!</definedName>
    <definedName name="est1.5_15" localSheetId="6">#REF!</definedName>
    <definedName name="est1.5_15" localSheetId="5">#REF!</definedName>
    <definedName name="est1.5_15" localSheetId="4">#REF!</definedName>
    <definedName name="est1.5_15" localSheetId="7">#REF!</definedName>
    <definedName name="est1.5_15">#REF!</definedName>
    <definedName name="eVehLev">[6]EquiA!$B$5</definedName>
    <definedName name="Excel_BuiltIn__FilterDatabase" localSheetId="6">#REF!</definedName>
    <definedName name="Excel_BuiltIn__FilterDatabase" localSheetId="5">#REF!</definedName>
    <definedName name="Excel_BuiltIn__FilterDatabase" localSheetId="4">#REF!</definedName>
    <definedName name="Excel_BuiltIn__FilterDatabase" localSheetId="7">#REF!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 localSheetId="6">#REF!</definedName>
    <definedName name="Excel_BuiltIn_Print_Area_1_1" localSheetId="5">#REF!</definedName>
    <definedName name="Excel_BuiltIn_Print_Area_1_1" localSheetId="4">#REF!</definedName>
    <definedName name="Excel_BuiltIn_Print_Area_1_1" localSheetId="7">#REF!</definedName>
    <definedName name="Excel_BuiltIn_Print_Area_1_1">#REF!</definedName>
    <definedName name="Excel_BuiltIn_Print_Area_1_1_1" localSheetId="6">#REF!</definedName>
    <definedName name="Excel_BuiltIn_Print_Area_1_1_1" localSheetId="5">#REF!</definedName>
    <definedName name="Excel_BuiltIn_Print_Area_1_1_1" localSheetId="4">#REF!</definedName>
    <definedName name="Excel_BuiltIn_Print_Area_1_1_1" localSheetId="7">#REF!</definedName>
    <definedName name="Excel_BuiltIn_Print_Area_1_1_1">#REF!</definedName>
    <definedName name="Excel_BuiltIn_Print_Area_1_1_1_4" localSheetId="6">#REF!</definedName>
    <definedName name="Excel_BuiltIn_Print_Area_1_1_1_4" localSheetId="5">#REF!</definedName>
    <definedName name="Excel_BuiltIn_Print_Area_1_1_1_4" localSheetId="4">#REF!</definedName>
    <definedName name="Excel_BuiltIn_Print_Area_1_1_1_4" localSheetId="7">#REF!</definedName>
    <definedName name="Excel_BuiltIn_Print_Area_1_1_1_4">#REF!</definedName>
    <definedName name="Excel_BuiltIn_Print_Area_1_1_4" localSheetId="4">#REF!</definedName>
    <definedName name="Excel_BuiltIn_Print_Area_1_1_4">#REF!</definedName>
    <definedName name="Excel_BuiltIn_Print_Area_1_6" localSheetId="4">#REF!</definedName>
    <definedName name="Excel_BuiltIn_Print_Area_1_6">#REF!</definedName>
    <definedName name="Excel_BuiltIn_Print_Area_1_6_4" localSheetId="4">#REF!</definedName>
    <definedName name="Excel_BuiltIn_Print_Area_1_6_4">#REF!</definedName>
    <definedName name="Excel_BuiltIn_Print_Area_10_1" localSheetId="4">#REF!</definedName>
    <definedName name="Excel_BuiltIn_Print_Area_10_1">#REF!</definedName>
    <definedName name="Excel_BuiltIn_Print_Area_11_1" localSheetId="4">#REF!</definedName>
    <definedName name="Excel_BuiltIn_Print_Area_11_1">#REF!</definedName>
    <definedName name="Excel_BuiltIn_Print_Area_13_1" localSheetId="4">#REF!</definedName>
    <definedName name="Excel_BuiltIn_Print_Area_13_1">#REF!</definedName>
    <definedName name="Excel_BuiltIn_Print_Area_15_1" localSheetId="4">#REF!</definedName>
    <definedName name="Excel_BuiltIn_Print_Area_15_1">#REF!</definedName>
    <definedName name="Excel_BuiltIn_Print_Area_16_1" localSheetId="4">#REF!</definedName>
    <definedName name="Excel_BuiltIn_Print_Area_16_1">#REF!</definedName>
    <definedName name="Excel_BuiltIn_Print_Area_17_1" localSheetId="4">#REF!</definedName>
    <definedName name="Excel_BuiltIn_Print_Area_17_1">#REF!</definedName>
    <definedName name="Excel_BuiltIn_Print_Area_18_1" localSheetId="4">#REF!</definedName>
    <definedName name="Excel_BuiltIn_Print_Area_18_1">#REF!</definedName>
    <definedName name="Excel_BuiltIn_Print_Area_2_1_1">NA()</definedName>
    <definedName name="Excel_BuiltIn_Print_Area_20" localSheetId="6">#REF!</definedName>
    <definedName name="Excel_BuiltIn_Print_Area_20" localSheetId="5">#REF!</definedName>
    <definedName name="Excel_BuiltIn_Print_Area_20" localSheetId="4">#REF!</definedName>
    <definedName name="Excel_BuiltIn_Print_Area_20" localSheetId="7">#REF!</definedName>
    <definedName name="Excel_BuiltIn_Print_Area_20">#REF!</definedName>
    <definedName name="Excel_BuiltIn_Print_Area_21" localSheetId="6">#REF!</definedName>
    <definedName name="Excel_BuiltIn_Print_Area_21" localSheetId="5">#REF!</definedName>
    <definedName name="Excel_BuiltIn_Print_Area_21" localSheetId="4">#REF!</definedName>
    <definedName name="Excel_BuiltIn_Print_Area_21" localSheetId="7">#REF!</definedName>
    <definedName name="Excel_BuiltIn_Print_Area_21">#REF!</definedName>
    <definedName name="Excel_BuiltIn_Print_Area_21_1" localSheetId="6">#REF!</definedName>
    <definedName name="Excel_BuiltIn_Print_Area_21_1" localSheetId="5">#REF!</definedName>
    <definedName name="Excel_BuiltIn_Print_Area_21_1" localSheetId="4">#REF!</definedName>
    <definedName name="Excel_BuiltIn_Print_Area_21_1" localSheetId="7">#REF!</definedName>
    <definedName name="Excel_BuiltIn_Print_Area_21_1">#REF!</definedName>
    <definedName name="Excel_BuiltIn_Print_Area_21_1_4" localSheetId="4">#REF!</definedName>
    <definedName name="Excel_BuiltIn_Print_Area_21_1_4">#REF!</definedName>
    <definedName name="Excel_BuiltIn_Print_Area_21_4" localSheetId="4">#REF!</definedName>
    <definedName name="Excel_BuiltIn_Print_Area_21_4">#REF!</definedName>
    <definedName name="Excel_BuiltIn_Print_Area_21_6" localSheetId="4">#REF!</definedName>
    <definedName name="Excel_BuiltIn_Print_Area_21_6">#REF!</definedName>
    <definedName name="Excel_BuiltIn_Print_Area_21_6_4" localSheetId="4">#REF!</definedName>
    <definedName name="Excel_BuiltIn_Print_Area_21_6_4">#REF!</definedName>
    <definedName name="Excel_BuiltIn_Print_Area_23_1" localSheetId="4">#REF!</definedName>
    <definedName name="Excel_BuiltIn_Print_Area_23_1">#REF!</definedName>
    <definedName name="Excel_BuiltIn_Print_Area_26" localSheetId="4">#REF!</definedName>
    <definedName name="Excel_BuiltIn_Print_Area_26">#REF!</definedName>
    <definedName name="Excel_BuiltIn_Print_Area_26_1" localSheetId="4">#REF!</definedName>
    <definedName name="Excel_BuiltIn_Print_Area_26_1">#REF!</definedName>
    <definedName name="Excel_BuiltIn_Print_Area_26_1_4" localSheetId="4">#REF!</definedName>
    <definedName name="Excel_BuiltIn_Print_Area_26_1_4">#REF!</definedName>
    <definedName name="Excel_BuiltIn_Print_Area_26_4" localSheetId="4">#REF!</definedName>
    <definedName name="Excel_BuiltIn_Print_Area_26_4">#REF!</definedName>
    <definedName name="Excel_BuiltIn_Print_Area_26_6" localSheetId="4">#REF!</definedName>
    <definedName name="Excel_BuiltIn_Print_Area_26_6">#REF!</definedName>
    <definedName name="Excel_BuiltIn_Print_Area_26_6_4" localSheetId="4">#REF!</definedName>
    <definedName name="Excel_BuiltIn_Print_Area_26_6_4">#REF!</definedName>
    <definedName name="Excel_BuiltIn_Print_Area_27_1" localSheetId="4">#REF!</definedName>
    <definedName name="Excel_BuiltIn_Print_Area_27_1">#REF!</definedName>
    <definedName name="Excel_BuiltIn_Print_Area_3_1" localSheetId="4">#REF!</definedName>
    <definedName name="Excel_BuiltIn_Print_Area_3_1">#REF!</definedName>
    <definedName name="Excel_BuiltIn_Print_Area_33_1" localSheetId="4">#REF!</definedName>
    <definedName name="Excel_BuiltIn_Print_Area_33_1">#REF!</definedName>
    <definedName name="Excel_BuiltIn_Print_Area_4" localSheetId="4">#REF!</definedName>
    <definedName name="Excel_BuiltIn_Print_Area_4">#REF!</definedName>
    <definedName name="Excel_BuiltIn_Print_Area_5_1" localSheetId="4">#REF!</definedName>
    <definedName name="Excel_BuiltIn_Print_Area_5_1">#REF!</definedName>
    <definedName name="Excel_BuiltIn_Print_Area_6_1" localSheetId="4">#REF!</definedName>
    <definedName name="Excel_BuiltIn_Print_Area_6_1">#REF!</definedName>
    <definedName name="Excel_BuiltIn_Print_Area_7_1" localSheetId="6">(#REF!,#REF!,#REF!,#REF!,#REF!)</definedName>
    <definedName name="Excel_BuiltIn_Print_Area_7_1" localSheetId="5">(#REF!,#REF!,#REF!,#REF!,#REF!)</definedName>
    <definedName name="Excel_BuiltIn_Print_Area_7_1" localSheetId="4">(#REF!,#REF!,#REF!,#REF!,#REF!)</definedName>
    <definedName name="Excel_BuiltIn_Print_Area_7_1" localSheetId="7">(#REF!,#REF!,#REF!,#REF!,#REF!)</definedName>
    <definedName name="Excel_BuiltIn_Print_Area_7_1">(#REF!,#REF!,#REF!,#REF!,#REF!)</definedName>
    <definedName name="Excel_BuiltIn_Print_Area_9_1" localSheetId="6">#REF!</definedName>
    <definedName name="Excel_BuiltIn_Print_Area_9_1" localSheetId="5">#REF!</definedName>
    <definedName name="Excel_BuiltIn_Print_Area_9_1" localSheetId="4">#REF!</definedName>
    <definedName name="Excel_BuiltIn_Print_Area_9_1" localSheetId="7">#REF!</definedName>
    <definedName name="Excel_BuiltIn_Print_Area_9_1">#REF!</definedName>
    <definedName name="Excel_BuiltIn_Print_Titles" localSheetId="6">#REF!</definedName>
    <definedName name="Excel_BuiltIn_Print_Titles" localSheetId="5">#REF!</definedName>
    <definedName name="Excel_BuiltIn_Print_Titles" localSheetId="4">#REF!</definedName>
    <definedName name="Excel_BuiltIn_Print_Titles" localSheetId="7">#REF!</definedName>
    <definedName name="Excel_BuiltIn_Print_Titles">#REF!</definedName>
    <definedName name="Excel_BuiltIn_Print_Titles_1" localSheetId="6">#REF!</definedName>
    <definedName name="Excel_BuiltIn_Print_Titles_1" localSheetId="5">#REF!</definedName>
    <definedName name="Excel_BuiltIn_Print_Titles_1" localSheetId="4">#REF!</definedName>
    <definedName name="Excel_BuiltIn_Print_Titles_1" localSheetId="7">#REF!</definedName>
    <definedName name="Excel_BuiltIn_Print_Titles_1">#REF!</definedName>
    <definedName name="Excel_BuiltIn_Print_Titles_1_1" localSheetId="4">#REF!</definedName>
    <definedName name="Excel_BuiltIn_Print_Titles_1_1">#REF!</definedName>
    <definedName name="Excel_BuiltIn_Print_Titles_1_1_4" localSheetId="4">#REF!</definedName>
    <definedName name="Excel_BuiltIn_Print_Titles_1_1_4">#REF!</definedName>
    <definedName name="Excel_BuiltIn_Print_Titles_1_4" localSheetId="4">#REF!</definedName>
    <definedName name="Excel_BuiltIn_Print_Titles_1_4">#REF!</definedName>
    <definedName name="Excel_BuiltIn_Print_Titles_1_6" localSheetId="4">#REF!</definedName>
    <definedName name="Excel_BuiltIn_Print_Titles_1_6">#REF!</definedName>
    <definedName name="Excel_BuiltIn_Print_Titles_1_6_4" localSheetId="4">#REF!</definedName>
    <definedName name="Excel_BuiltIn_Print_Titles_1_6_4">#REF!</definedName>
    <definedName name="Excel_BuiltIn_Print_Titles_10" localSheetId="4">#REF!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6">#REF!</definedName>
    <definedName name="Excel_BuiltIn_Print_Titles_16_5" localSheetId="5">#REF!</definedName>
    <definedName name="Excel_BuiltIn_Print_Titles_16_5" localSheetId="4">#REF!</definedName>
    <definedName name="Excel_BuiltIn_Print_Titles_16_5" localSheetId="7">#REF!</definedName>
    <definedName name="Excel_BuiltIn_Print_Titles_16_5">#REF!</definedName>
    <definedName name="Excel_BuiltIn_Print_Titles_16_5_4" localSheetId="6">#REF!</definedName>
    <definedName name="Excel_BuiltIn_Print_Titles_16_5_4" localSheetId="5">#REF!</definedName>
    <definedName name="Excel_BuiltIn_Print_Titles_16_5_4" localSheetId="4">#REF!</definedName>
    <definedName name="Excel_BuiltIn_Print_Titles_16_5_4" localSheetId="7">#REF!</definedName>
    <definedName name="Excel_BuiltIn_Print_Titles_16_5_4">#REF!</definedName>
    <definedName name="Excel_BuiltIn_Print_Titles_16_6" localSheetId="6">#REF!</definedName>
    <definedName name="Excel_BuiltIn_Print_Titles_16_6" localSheetId="5">#REF!</definedName>
    <definedName name="Excel_BuiltIn_Print_Titles_16_6" localSheetId="4">#REF!</definedName>
    <definedName name="Excel_BuiltIn_Print_Titles_16_6" localSheetId="7">#REF!</definedName>
    <definedName name="Excel_BuiltIn_Print_Titles_16_6">#REF!</definedName>
    <definedName name="Excel_BuiltIn_Print_Titles_16_6_4" localSheetId="4">#REF!</definedName>
    <definedName name="Excel_BuiltIn_Print_Titles_16_6_4">#REF!</definedName>
    <definedName name="Excel_BuiltIn_Print_Titles_16_8" localSheetId="4">#REF!</definedName>
    <definedName name="Excel_BuiltIn_Print_Titles_16_8">#REF!</definedName>
    <definedName name="Excel_BuiltIn_Print_Titles_16_8_4" localSheetId="4">#REF!</definedName>
    <definedName name="Excel_BuiltIn_Print_Titles_16_8_4">#REF!</definedName>
    <definedName name="Excel_BuiltIn_Print_Titles_18" localSheetId="4">#REF!</definedName>
    <definedName name="Excel_BuiltIn_Print_Titles_18">#REF!</definedName>
    <definedName name="Excel_BuiltIn_Print_Titles_20" localSheetId="4">#REF!</definedName>
    <definedName name="Excel_BuiltIn_Print_Titles_20">#REF!</definedName>
    <definedName name="Excel_BuiltIn_Print_Titles_3">NA()</definedName>
    <definedName name="fajjadsjajkds" localSheetId="6">[4]CombLub!#REF!</definedName>
    <definedName name="fajjadsjajkds" localSheetId="5">[4]CombLub!#REF!</definedName>
    <definedName name="fajjadsjajkds" localSheetId="4">[4]CombLub!#REF!</definedName>
    <definedName name="fajjadsjajkds" localSheetId="7">[4]CombLub!#REF!</definedName>
    <definedName name="fajjadsjajkds" localSheetId="8">[4]CombLub!#REF!</definedName>
    <definedName name="fajjadsjajkds">[4]CombLub!#REF!</definedName>
    <definedName name="fajjadsjajkds_1" localSheetId="6">[4]CombLub!#REF!</definedName>
    <definedName name="fajjadsjajkds_1" localSheetId="5">[4]CombLub!#REF!</definedName>
    <definedName name="fajjadsjajkds_1" localSheetId="4">[4]CombLub!#REF!</definedName>
    <definedName name="fajjadsjajkds_1" localSheetId="7">[4]CombLub!#REF!</definedName>
    <definedName name="fajjadsjajkds_1">[4]CombLub!#REF!</definedName>
    <definedName name="fajjadsjajkds_1_4" localSheetId="6">[4]CombLub!#REF!</definedName>
    <definedName name="fajjadsjajkds_1_4" localSheetId="5">[4]CombLub!#REF!</definedName>
    <definedName name="fajjadsjajkds_1_4" localSheetId="4">[4]CombLub!#REF!</definedName>
    <definedName name="fajjadsjajkds_1_4" localSheetId="7">[4]CombLub!#REF!</definedName>
    <definedName name="fajjadsjajkds_1_4">[4]CombLub!#REF!</definedName>
    <definedName name="fajjadsjajkds_4" localSheetId="6">[4]CombLub!#REF!</definedName>
    <definedName name="fajjadsjajkds_4" localSheetId="5">[4]CombLub!#REF!</definedName>
    <definedName name="fajjadsjajkds_4" localSheetId="4">[4]CombLub!#REF!</definedName>
    <definedName name="fajjadsjajkds_4" localSheetId="7">[4]CombLub!#REF!</definedName>
    <definedName name="fajjadsjajkds_4">[4]CombLub!#REF!</definedName>
    <definedName name="fajjadsjajkds_6" localSheetId="6">[4]CombLub!#REF!</definedName>
    <definedName name="fajjadsjajkds_6" localSheetId="5">[4]CombLub!#REF!</definedName>
    <definedName name="fajjadsjajkds_6" localSheetId="4">[4]CombLub!#REF!</definedName>
    <definedName name="fajjadsjajkds_6" localSheetId="7">[4]CombLub!#REF!</definedName>
    <definedName name="fajjadsjajkds_6">[4]CombLub!#REF!</definedName>
    <definedName name="fajjadsjajkds_6_4" localSheetId="6">[4]CombLub!#REF!</definedName>
    <definedName name="fajjadsjajkds_6_4" localSheetId="5">[4]CombLub!#REF!</definedName>
    <definedName name="fajjadsjajkds_6_4" localSheetId="4">[4]CombLub!#REF!</definedName>
    <definedName name="fajjadsjajkds_6_4" localSheetId="7">[4]CombLub!#REF!</definedName>
    <definedName name="fajjadsjajkds_6_4">[4]CombLub!#REF!</definedName>
    <definedName name="FATOR">NA()</definedName>
    <definedName name="fcm" localSheetId="6">#REF!</definedName>
    <definedName name="fcm" localSheetId="5">#REF!</definedName>
    <definedName name="fcm" localSheetId="4">#REF!</definedName>
    <definedName name="fcm" localSheetId="7">#REF!</definedName>
    <definedName name="fcm">#REF!</definedName>
    <definedName name="FCRITER" localSheetId="6">[1]SERVIÇO!#REF!</definedName>
    <definedName name="FCRITER" localSheetId="5">[1]SERVIÇO!#REF!</definedName>
    <definedName name="FCRITER" localSheetId="4">[1]SERVIÇO!#REF!</definedName>
    <definedName name="FCRITER" localSheetId="7">[1]SERVIÇO!#REF!</definedName>
    <definedName name="FCRITER" localSheetId="8">[1]SERVIÇO!#REF!</definedName>
    <definedName name="FCRITER">[1]SERVIÇO!#REF!</definedName>
    <definedName name="fer" localSheetId="6">#REF!</definedName>
    <definedName name="fer" localSheetId="5">#REF!</definedName>
    <definedName name="fer" localSheetId="4">#REF!</definedName>
    <definedName name="fer" localSheetId="7">#REF!</definedName>
    <definedName name="fer">#REF!</definedName>
    <definedName name="FoFo" localSheetId="6">#REF!</definedName>
    <definedName name="FoFo" localSheetId="5">#REF!</definedName>
    <definedName name="FoFo" localSheetId="4">#REF!</definedName>
    <definedName name="FoFo" localSheetId="7">#REF!</definedName>
    <definedName name="FoFo">#REF!</definedName>
    <definedName name="fossa" localSheetId="6">#REF!</definedName>
    <definedName name="fossa" localSheetId="5">#REF!</definedName>
    <definedName name="fossa" localSheetId="4">#REF!</definedName>
    <definedName name="fossa" localSheetId="7">#REF!</definedName>
    <definedName name="fossa">#REF!</definedName>
    <definedName name="FT" localSheetId="4">#REF!</definedName>
    <definedName name="FT">#REF!</definedName>
    <definedName name="FunE" localSheetId="4">#REF!</definedName>
    <definedName name="FunE">#REF!</definedName>
    <definedName name="FunE_1" localSheetId="4">#REF!</definedName>
    <definedName name="FunE_1">#REF!</definedName>
    <definedName name="FunE_1_4" localSheetId="4">#REF!</definedName>
    <definedName name="FunE_1_4">#REF!</definedName>
    <definedName name="FunE_4" localSheetId="4">#REF!</definedName>
    <definedName name="FunE_4">#REF!</definedName>
    <definedName name="FunE_6" localSheetId="4">#REF!</definedName>
    <definedName name="FunE_6">#REF!</definedName>
    <definedName name="FunE_6_4" localSheetId="4">#REF!</definedName>
    <definedName name="FunE_6_4">#REF!</definedName>
    <definedName name="FunInt" localSheetId="4">#REF!</definedName>
    <definedName name="FunInt">#REF!</definedName>
    <definedName name="FunInt_1" localSheetId="4">#REF!</definedName>
    <definedName name="FunInt_1">#REF!</definedName>
    <definedName name="FunInt_1_4" localSheetId="4">#REF!</definedName>
    <definedName name="FunInt_1_4">#REF!</definedName>
    <definedName name="FunInt_4" localSheetId="4">#REF!</definedName>
    <definedName name="FunInt_4">#REF!</definedName>
    <definedName name="FunInt_6" localSheetId="4">#REF!</definedName>
    <definedName name="FunInt_6">#REF!</definedName>
    <definedName name="FunInt_6_4" localSheetId="4">#REF!</definedName>
    <definedName name="FunInt_6_4">#REF!</definedName>
    <definedName name="FunR" localSheetId="4">#REF!</definedName>
    <definedName name="FunR">#REF!</definedName>
    <definedName name="FunR_1" localSheetId="4">#REF!</definedName>
    <definedName name="FunR_1">#REF!</definedName>
    <definedName name="FunR_1_4" localSheetId="4">#REF!</definedName>
    <definedName name="FunR_1_4">#REF!</definedName>
    <definedName name="FunR_4" localSheetId="4">#REF!</definedName>
    <definedName name="FunR_4">#REF!</definedName>
    <definedName name="FunR_6" localSheetId="4">#REF!</definedName>
    <definedName name="FunR_6">#REF!</definedName>
    <definedName name="FunR_6_4" localSheetId="4">#REF!</definedName>
    <definedName name="FunR_6_4">#REF!</definedName>
    <definedName name="GAS" localSheetId="4">#REF!</definedName>
    <definedName name="GAS">#REF!</definedName>
    <definedName name="gdc" localSheetId="4">#REF!</definedName>
    <definedName name="gdc">#REF!</definedName>
    <definedName name="gfg" localSheetId="4">#REF!</definedName>
    <definedName name="gfg">#REF!</definedName>
    <definedName name="ggm" localSheetId="4">#REF!</definedName>
    <definedName name="ggm">#REF!</definedName>
    <definedName name="graf" localSheetId="4">#REF!</definedName>
    <definedName name="graf" localSheetId="7">#REF!</definedName>
    <definedName name="graf">#REF!</definedName>
    <definedName name="_xlnm.Recorder" localSheetId="4">#REF!</definedName>
    <definedName name="_xlnm.Recorder">#REF!</definedName>
    <definedName name="GRI" localSheetId="4">#REF!</definedName>
    <definedName name="GRI">#REF!</definedName>
    <definedName name="GRP" localSheetId="4">#REF!</definedName>
    <definedName name="GRP">#REF!</definedName>
    <definedName name="grx" localSheetId="4">#REF!</definedName>
    <definedName name="grx">#REF!</definedName>
    <definedName name="hid1_2" localSheetId="4">#REF!</definedName>
    <definedName name="hid1_2">#REF!</definedName>
    <definedName name="HOJE" localSheetId="6">[1]SERVIÇO!#REF!</definedName>
    <definedName name="HOJE" localSheetId="5">[1]SERVIÇO!#REF!</definedName>
    <definedName name="HOJE" localSheetId="4">[1]SERVIÇO!#REF!</definedName>
    <definedName name="HOJE" localSheetId="7">[1]SERVIÇO!#REF!</definedName>
    <definedName name="HOJE" localSheetId="8">[1]SERVIÇO!#REF!</definedName>
    <definedName name="HOJE">[1]SERVIÇO!#REF!</definedName>
    <definedName name="IMPF" localSheetId="6">[1]SERVIÇO!#REF!</definedName>
    <definedName name="IMPF" localSheetId="5">[1]SERVIÇO!#REF!</definedName>
    <definedName name="IMPF" localSheetId="4">[1]SERVIÇO!#REF!</definedName>
    <definedName name="IMPF" localSheetId="7">[1]SERVIÇO!#REF!</definedName>
    <definedName name="IMPF">[1]SERVIÇO!#REF!</definedName>
    <definedName name="IMPI" localSheetId="6">[1]SERVIÇO!#REF!</definedName>
    <definedName name="IMPI" localSheetId="5">[1]SERVIÇO!#REF!</definedName>
    <definedName name="IMPI" localSheetId="4">[1]SERVIÇO!#REF!</definedName>
    <definedName name="IMPI" localSheetId="7">[1]SERVIÇO!#REF!</definedName>
    <definedName name="IMPI">[1]SERVIÇO!#REF!</definedName>
    <definedName name="InsInt" localSheetId="6">[4]Tel!#REF!</definedName>
    <definedName name="InsInt" localSheetId="5">[4]Tel!#REF!</definedName>
    <definedName name="InsInt" localSheetId="4">[4]Tel!#REF!</definedName>
    <definedName name="InsInt" localSheetId="7">[4]Tel!#REF!</definedName>
    <definedName name="InsInt">[4]Tel!#REF!</definedName>
    <definedName name="InsInt_1" localSheetId="6">[4]Tel!#REF!</definedName>
    <definedName name="InsInt_1" localSheetId="5">[4]Tel!#REF!</definedName>
    <definedName name="InsInt_1" localSheetId="4">[4]Tel!#REF!</definedName>
    <definedName name="InsInt_1" localSheetId="7">[4]Tel!#REF!</definedName>
    <definedName name="InsInt_1">[4]Tel!#REF!</definedName>
    <definedName name="InsInt_1_4" localSheetId="6">[4]Tel!#REF!</definedName>
    <definedName name="InsInt_1_4" localSheetId="5">[4]Tel!#REF!</definedName>
    <definedName name="InsInt_1_4" localSheetId="4">[4]Tel!#REF!</definedName>
    <definedName name="InsInt_1_4" localSheetId="7">[4]Tel!#REF!</definedName>
    <definedName name="InsInt_1_4">[4]Tel!#REF!</definedName>
    <definedName name="InsInt_4" localSheetId="6">[4]Tel!#REF!</definedName>
    <definedName name="InsInt_4" localSheetId="5">[4]Tel!#REF!</definedName>
    <definedName name="InsInt_4" localSheetId="4">[4]Tel!#REF!</definedName>
    <definedName name="InsInt_4" localSheetId="7">[4]Tel!#REF!</definedName>
    <definedName name="InsInt_4">[4]Tel!#REF!</definedName>
    <definedName name="InsInt_6" localSheetId="6">[4]Tel!#REF!</definedName>
    <definedName name="InsInt_6" localSheetId="5">[4]Tel!#REF!</definedName>
    <definedName name="InsInt_6" localSheetId="4">[4]Tel!#REF!</definedName>
    <definedName name="InsInt_6" localSheetId="7">[4]Tel!#REF!</definedName>
    <definedName name="InsInt_6">[4]Tel!#REF!</definedName>
    <definedName name="InsInt_6_4" localSheetId="6">[4]Tel!#REF!</definedName>
    <definedName name="InsInt_6_4" localSheetId="5">[4]Tel!#REF!</definedName>
    <definedName name="InsInt_6_4" localSheetId="4">[4]Tel!#REF!</definedName>
    <definedName name="InsInt_6_4" localSheetId="7">[4]Tel!#REF!</definedName>
    <definedName name="InsInt_6_4">[4]Tel!#REF!</definedName>
    <definedName name="Insumos">'[7]RELAÇÃO - COMPOSIÇÕES E INSUMOS'!$A$7:$D$337</definedName>
    <definedName name="InvEscri" localSheetId="6">[4]EquiA!#REF!</definedName>
    <definedName name="InvEscri" localSheetId="5">[4]EquiA!#REF!</definedName>
    <definedName name="InvEscri" localSheetId="4">[4]EquiA!#REF!</definedName>
    <definedName name="InvEscri" localSheetId="7">[4]EquiA!#REF!</definedName>
    <definedName name="InvEscri" localSheetId="8">[4]EquiA!#REF!</definedName>
    <definedName name="InvEscri">[4]EquiA!#REF!</definedName>
    <definedName name="InvEscri_1" localSheetId="6">[4]EquiA!#REF!</definedName>
    <definedName name="InvEscri_1" localSheetId="5">[4]EquiA!#REF!</definedName>
    <definedName name="InvEscri_1" localSheetId="4">[4]EquiA!#REF!</definedName>
    <definedName name="InvEscri_1" localSheetId="7">[4]EquiA!#REF!</definedName>
    <definedName name="InvEscri_1">[4]EquiA!#REF!</definedName>
    <definedName name="InvEscri_1_4" localSheetId="6">[4]EquiA!#REF!</definedName>
    <definedName name="InvEscri_1_4" localSheetId="5">[4]EquiA!#REF!</definedName>
    <definedName name="InvEscri_1_4" localSheetId="4">[4]EquiA!#REF!</definedName>
    <definedName name="InvEscri_1_4" localSheetId="7">[4]EquiA!#REF!</definedName>
    <definedName name="InvEscri_1_4">[4]EquiA!#REF!</definedName>
    <definedName name="InvEscri_4" localSheetId="6">[4]EquiA!#REF!</definedName>
    <definedName name="InvEscri_4" localSheetId="5">[4]EquiA!#REF!</definedName>
    <definedName name="InvEscri_4" localSheetId="4">[4]EquiA!#REF!</definedName>
    <definedName name="InvEscri_4" localSheetId="7">[4]EquiA!#REF!</definedName>
    <definedName name="InvEscri_4">[4]EquiA!#REF!</definedName>
    <definedName name="InvEscri_6" localSheetId="6">[4]EquiA!#REF!</definedName>
    <definedName name="InvEscri_6" localSheetId="5">[4]EquiA!#REF!</definedName>
    <definedName name="InvEscri_6" localSheetId="4">[4]EquiA!#REF!</definedName>
    <definedName name="InvEscri_6" localSheetId="7">[4]EquiA!#REF!</definedName>
    <definedName name="InvEscri_6">[4]EquiA!#REF!</definedName>
    <definedName name="InvEscri_6_4" localSheetId="4">[4]EquiA!#REF!</definedName>
    <definedName name="InvEscri_6_4">[4]EquiA!#REF!</definedName>
    <definedName name="InvVei" localSheetId="4">[4]EquiA!#REF!</definedName>
    <definedName name="InvVei">[4]EquiA!#REF!</definedName>
    <definedName name="InvVei_1" localSheetId="4">[4]EquiA!#REF!</definedName>
    <definedName name="InvVei_1">[4]EquiA!#REF!</definedName>
    <definedName name="InvVei_1_4" localSheetId="4">[4]EquiA!#REF!</definedName>
    <definedName name="InvVei_1_4">[4]EquiA!#REF!</definedName>
    <definedName name="InvVei_4" localSheetId="4">[4]EquiA!#REF!</definedName>
    <definedName name="InvVei_4">[4]EquiA!#REF!</definedName>
    <definedName name="InvVei_6" localSheetId="4">[4]EquiA!#REF!</definedName>
    <definedName name="InvVei_6">[4]EquiA!#REF!</definedName>
    <definedName name="InvVei_6_4" localSheetId="4">[4]EquiA!#REF!</definedName>
    <definedName name="InvVei_6_4">[4]EquiA!#REF!</definedName>
    <definedName name="InvVeia" localSheetId="4">[4]EquiA!#REF!</definedName>
    <definedName name="InvVeia">[4]EquiA!#REF!</definedName>
    <definedName name="InvVeia_1" localSheetId="4">[4]EquiA!#REF!</definedName>
    <definedName name="InvVeia_1">[4]EquiA!#REF!</definedName>
    <definedName name="InvVeia_1_4" localSheetId="4">[4]EquiA!#REF!</definedName>
    <definedName name="InvVeia_1_4">[4]EquiA!#REF!</definedName>
    <definedName name="InvVeia_4" localSheetId="4">[4]EquiA!#REF!</definedName>
    <definedName name="InvVeia_4">[4]EquiA!#REF!</definedName>
    <definedName name="InvVeia_6" localSheetId="4">[4]EquiA!#REF!</definedName>
    <definedName name="InvVeia_6">[4]EquiA!#REF!</definedName>
    <definedName name="InvVeia_6_4" localSheetId="4">[4]EquiA!#REF!</definedName>
    <definedName name="InvVeia_6_4">[4]EquiA!#REF!</definedName>
    <definedName name="ipf" localSheetId="6">#REF!</definedName>
    <definedName name="ipf" localSheetId="5">#REF!</definedName>
    <definedName name="ipf" localSheetId="4">#REF!</definedName>
    <definedName name="ipf" localSheetId="7">#REF!</definedName>
    <definedName name="ipf">#REF!</definedName>
    <definedName name="ITEMCONT" localSheetId="6">[1]SERVIÇO!#REF!</definedName>
    <definedName name="ITEMCONT" localSheetId="5">[1]SERVIÇO!#REF!</definedName>
    <definedName name="ITEMCONT" localSheetId="4">[1]SERVIÇO!#REF!</definedName>
    <definedName name="ITEMCONT" localSheetId="7">[1]SERVIÇO!#REF!</definedName>
    <definedName name="ITEMCONT">[1]SERVIÇO!#REF!</definedName>
    <definedName name="ITEMDER" localSheetId="4">[1]SERVIÇO!#REF!</definedName>
    <definedName name="ITEMDER">[1]SERVIÇO!#REF!</definedName>
    <definedName name="ITEMEQP" localSheetId="4">[1]SERVIÇO!#REF!</definedName>
    <definedName name="ITEMEQP">[1]SERVIÇO!#REF!</definedName>
    <definedName name="ITEMMUR" localSheetId="4">[1]SERVIÇO!#REF!</definedName>
    <definedName name="ITEMMUR">[1]SERVIÇO!#REF!</definedName>
    <definedName name="ITEMR15" localSheetId="4">[1]SERVIÇO!#REF!</definedName>
    <definedName name="ITEMR15">[1]SERVIÇO!#REF!</definedName>
    <definedName name="ITEMR20" localSheetId="4">[1]SERVIÇO!#REF!</definedName>
    <definedName name="ITEMR20">[1]SERVIÇO!#REF!</definedName>
    <definedName name="ITEMTRANS" localSheetId="4">[1]SERVIÇO!#REF!</definedName>
    <definedName name="ITEMTRANS">[1]SERVIÇO!#REF!</definedName>
    <definedName name="ITENS" localSheetId="4">[1]SERVIÇO!#REF!</definedName>
    <definedName name="ITENS">[1]SERVIÇO!#REF!</definedName>
    <definedName name="ITENS0" localSheetId="4">[1]SERVIÇO!#REF!</definedName>
    <definedName name="ITENS0">[1]SERVIÇO!#REF!</definedName>
    <definedName name="ITENS1" localSheetId="4">[1]SERVIÇO!#REF!</definedName>
    <definedName name="ITENS1">[1]SERVIÇO!#REF!</definedName>
    <definedName name="ITENSP" localSheetId="4">[1]SERVIÇO!#REF!</definedName>
    <definedName name="ITENSP">[1]SERVIÇO!#REF!</definedName>
    <definedName name="ITENSPMED" localSheetId="4">[1]SERVIÇO!#REF!</definedName>
    <definedName name="ITENSPMED">[1]SERVIÇO!#REF!</definedName>
    <definedName name="itus1" localSheetId="6">#REF!</definedName>
    <definedName name="itus1" localSheetId="5">#REF!</definedName>
    <definedName name="itus1" localSheetId="4">#REF!</definedName>
    <definedName name="itus1" localSheetId="7">#REF!</definedName>
    <definedName name="itus1">#REF!</definedName>
    <definedName name="jazida5" localSheetId="6">#REF!</definedName>
    <definedName name="jazida5" localSheetId="5">#REF!</definedName>
    <definedName name="jazida5" localSheetId="4">#REF!</definedName>
    <definedName name="jazida5" localSheetId="7">#REF!</definedName>
    <definedName name="jazida5">#REF!</definedName>
    <definedName name="jazida6" localSheetId="6">#REF!</definedName>
    <definedName name="jazida6" localSheetId="5">#REF!</definedName>
    <definedName name="jazida6" localSheetId="4">#REF!</definedName>
    <definedName name="jazida6" localSheetId="7">#REF!</definedName>
    <definedName name="jazida6">#REF!</definedName>
    <definedName name="jla1_220" localSheetId="4">#REF!</definedName>
    <definedName name="jla1_220">#REF!</definedName>
    <definedName name="JRS" localSheetId="4">#REF!</definedName>
    <definedName name="JRS">#REF!</definedName>
    <definedName name="Leituristas" localSheetId="6">[4]PessA!#REF!</definedName>
    <definedName name="Leituristas" localSheetId="5">[4]PessA!#REF!</definedName>
    <definedName name="Leituristas" localSheetId="4">[4]PessA!#REF!</definedName>
    <definedName name="Leituristas" localSheetId="7">[4]PessA!#REF!</definedName>
    <definedName name="Leituristas">[4]PessA!#REF!</definedName>
    <definedName name="Leituristas_1" localSheetId="6">[4]PessA!#REF!</definedName>
    <definedName name="Leituristas_1" localSheetId="5">[4]PessA!#REF!</definedName>
    <definedName name="Leituristas_1" localSheetId="4">[4]PessA!#REF!</definedName>
    <definedName name="Leituristas_1" localSheetId="7">[4]PessA!#REF!</definedName>
    <definedName name="Leituristas_1">[4]PessA!#REF!</definedName>
    <definedName name="Leituristas_1_4" localSheetId="6">[4]PessA!#REF!</definedName>
    <definedName name="Leituristas_1_4" localSheetId="5">[4]PessA!#REF!</definedName>
    <definedName name="Leituristas_1_4" localSheetId="4">[4]PessA!#REF!</definedName>
    <definedName name="Leituristas_1_4" localSheetId="7">[4]PessA!#REF!</definedName>
    <definedName name="Leituristas_1_4">[4]PessA!#REF!</definedName>
    <definedName name="Leituristas_4" localSheetId="6">[4]PessA!#REF!</definedName>
    <definedName name="Leituristas_4" localSheetId="5">[4]PessA!#REF!</definedName>
    <definedName name="Leituristas_4" localSheetId="4">[4]PessA!#REF!</definedName>
    <definedName name="Leituristas_4" localSheetId="7">[4]PessA!#REF!</definedName>
    <definedName name="Leituristas_4">[4]PessA!#REF!</definedName>
    <definedName name="Leituristas_6" localSheetId="4">[4]PessA!#REF!</definedName>
    <definedName name="Leituristas_6">[4]PessA!#REF!</definedName>
    <definedName name="Leituristas_6_4" localSheetId="4">[4]PessA!#REF!</definedName>
    <definedName name="Leituristas_6_4">[4]PessA!#REF!</definedName>
    <definedName name="LIN" localSheetId="4">[1]SERVIÇO!#REF!</definedName>
    <definedName name="LIN">[1]SERVIÇO!#REF!</definedName>
    <definedName name="LISTSEL" localSheetId="4">[1]SERVIÇO!#REF!</definedName>
    <definedName name="LISTSEL">[1]SERVIÇO!#REF!</definedName>
    <definedName name="lm6_3" localSheetId="6">#REF!</definedName>
    <definedName name="lm6_3" localSheetId="5">#REF!</definedName>
    <definedName name="lm6_3" localSheetId="4">#REF!</definedName>
    <definedName name="lm6_3" localSheetId="7">#REF!</definedName>
    <definedName name="lm6_3">#REF!</definedName>
    <definedName name="lnm" localSheetId="6">#REF!</definedName>
    <definedName name="lnm" localSheetId="5">#REF!</definedName>
    <definedName name="lnm" localSheetId="4">#REF!</definedName>
    <definedName name="lnm" localSheetId="7">#REF!</definedName>
    <definedName name="lnm">#REF!</definedName>
    <definedName name="LOCAB" localSheetId="6">[1]SERVIÇO!#REF!</definedName>
    <definedName name="LOCAB" localSheetId="5">[1]SERVIÇO!#REF!</definedName>
    <definedName name="LOCAB" localSheetId="4">[1]SERVIÇO!#REF!</definedName>
    <definedName name="LOCAB" localSheetId="7">[1]SERVIÇO!#REF!</definedName>
    <definedName name="LOCAB">[1]SERVIÇO!#REF!</definedName>
    <definedName name="LOCAL" localSheetId="4">[1]SERVIÇO!#REF!</definedName>
    <definedName name="LOCAL">[1]SERVIÇO!#REF!</definedName>
    <definedName name="lpb" localSheetId="6">#REF!</definedName>
    <definedName name="lpb" localSheetId="5">#REF!</definedName>
    <definedName name="lpb" localSheetId="4">#REF!</definedName>
    <definedName name="lpb" localSheetId="7">#REF!</definedName>
    <definedName name="lpb">#REF!</definedName>
    <definedName name="ls" localSheetId="4">#REF!</definedName>
    <definedName name="ls" localSheetId="7">#REF!</definedName>
    <definedName name="ls">#REF!</definedName>
    <definedName name="ls_1" localSheetId="4">#REF!</definedName>
    <definedName name="ls_1">#REF!</definedName>
    <definedName name="LSO" localSheetId="4">#REF!</definedName>
    <definedName name="LSO">#REF!</definedName>
    <definedName name="lub" localSheetId="4">#REF!</definedName>
    <definedName name="lub" localSheetId="7">#REF!</definedName>
    <definedName name="lub">#REF!</definedName>
    <definedName name="lub_1" localSheetId="4">#REF!</definedName>
    <definedName name="lub_1">#REF!</definedName>
    <definedName name="lvg12050_1" localSheetId="4">#REF!</definedName>
    <definedName name="lvg12050_1">#REF!</definedName>
    <definedName name="lvp1_2" localSheetId="4">#REF!</definedName>
    <definedName name="lvp1_2">#REF!</definedName>
    <definedName name="lvr" localSheetId="4">#REF!</definedName>
    <definedName name="lvr">#REF!</definedName>
    <definedName name="lxa" localSheetId="4">#REF!</definedName>
    <definedName name="lxa">#REF!</definedName>
    <definedName name="lxaf" localSheetId="4">#REF!</definedName>
    <definedName name="lxaf">#REF!</definedName>
    <definedName name="mad" localSheetId="4">#REF!</definedName>
    <definedName name="mad">#REF!</definedName>
    <definedName name="map" localSheetId="4">#REF!</definedName>
    <definedName name="map">#REF!</definedName>
    <definedName name="MARCAX" localSheetId="6">[1]SERVIÇO!#REF!</definedName>
    <definedName name="MARCAX" localSheetId="5">[1]SERVIÇO!#REF!</definedName>
    <definedName name="MARCAX" localSheetId="4">[1]SERVIÇO!#REF!</definedName>
    <definedName name="MARCAX" localSheetId="7">[1]SERVIÇO!#REF!</definedName>
    <definedName name="MARCAX">[1]SERVIÇO!#REF!</definedName>
    <definedName name="MBV" localSheetId="6">#REF!</definedName>
    <definedName name="MBV" localSheetId="5">#REF!</definedName>
    <definedName name="MBV" localSheetId="4">#REF!</definedName>
    <definedName name="MBV" localSheetId="7">#REF!</definedName>
    <definedName name="MBV">#REF!</definedName>
    <definedName name="mdn" localSheetId="6">#REF!</definedName>
    <definedName name="mdn" localSheetId="5">#REF!</definedName>
    <definedName name="mdn" localSheetId="4">#REF!</definedName>
    <definedName name="mdn" localSheetId="7">#REF!</definedName>
    <definedName name="mdn">#REF!</definedName>
    <definedName name="meio" localSheetId="4">#REF!</definedName>
    <definedName name="meio" localSheetId="7">#REF!</definedName>
    <definedName name="meio">#REF!</definedName>
    <definedName name="meio_1" localSheetId="4">#REF!</definedName>
    <definedName name="meio_1">#REF!</definedName>
    <definedName name="MENUBOM" localSheetId="6">[1]SERVIÇO!#REF!</definedName>
    <definedName name="MENUBOM" localSheetId="5">[1]SERVIÇO!#REF!</definedName>
    <definedName name="MENUBOM" localSheetId="4">[1]SERVIÇO!#REF!</definedName>
    <definedName name="MENUBOM" localSheetId="7">[1]SERVIÇO!#REF!</definedName>
    <definedName name="MENUBOM">[1]SERVIÇO!#REF!</definedName>
    <definedName name="MENUEQP" localSheetId="6">[1]SERVIÇO!#REF!</definedName>
    <definedName name="MENUEQP" localSheetId="5">[1]SERVIÇO!#REF!</definedName>
    <definedName name="MENUEQP" localSheetId="4">[1]SERVIÇO!#REF!</definedName>
    <definedName name="MENUEQP" localSheetId="7">[1]SERVIÇO!#REF!</definedName>
    <definedName name="MENUEQP">[1]SERVIÇO!#REF!</definedName>
    <definedName name="MENUFIM" localSheetId="6">[1]SERVIÇO!#REF!</definedName>
    <definedName name="MENUFIM" localSheetId="5">[1]SERVIÇO!#REF!</definedName>
    <definedName name="MENUFIM" localSheetId="4">[1]SERVIÇO!#REF!</definedName>
    <definedName name="MENUFIM" localSheetId="7">[1]SERVIÇO!#REF!</definedName>
    <definedName name="MENUFIM">[1]SERVIÇO!#REF!</definedName>
    <definedName name="MENUMED" localSheetId="6">[1]SERVIÇO!#REF!</definedName>
    <definedName name="MENUMED" localSheetId="5">[1]SERVIÇO!#REF!</definedName>
    <definedName name="MENUMED" localSheetId="4">[1]SERVIÇO!#REF!</definedName>
    <definedName name="MENUMED" localSheetId="7">[1]SERVIÇO!#REF!</definedName>
    <definedName name="MENUMED">[1]SERVIÇO!#REF!</definedName>
    <definedName name="MENUOBRA" localSheetId="4">[1]SERVIÇO!#REF!</definedName>
    <definedName name="MENUOBRA">[1]SERVIÇO!#REF!</definedName>
    <definedName name="MENUOUT" localSheetId="4">[1]SERVIÇO!#REF!</definedName>
    <definedName name="MENUOUT">[1]SERVIÇO!#REF!</definedName>
    <definedName name="MENUOUTRO" localSheetId="4">[1]SERVIÇO!#REF!</definedName>
    <definedName name="MENUOUTRO">[1]SERVIÇO!#REF!</definedName>
    <definedName name="menures" localSheetId="4">[1]SERVIÇO!#REF!</definedName>
    <definedName name="menures">[1]SERVIÇO!#REF!</definedName>
    <definedName name="MNI" localSheetId="6">#REF!</definedName>
    <definedName name="MNI" localSheetId="5">#REF!</definedName>
    <definedName name="MNI" localSheetId="4">#REF!</definedName>
    <definedName name="MNI" localSheetId="7">#REF!</definedName>
    <definedName name="MNI">#REF!</definedName>
    <definedName name="MNP" localSheetId="6">#REF!</definedName>
    <definedName name="MNP" localSheetId="5">#REF!</definedName>
    <definedName name="MNP" localSheetId="4">#REF!</definedName>
    <definedName name="MNP" localSheetId="7">#REF!</definedName>
    <definedName name="MNP">#REF!</definedName>
    <definedName name="motoristas" localSheetId="6">[4]EquiOM!#REF!</definedName>
    <definedName name="motoristas" localSheetId="5">[4]EquiOM!#REF!</definedName>
    <definedName name="motoristas" localSheetId="4">[4]EquiOM!#REF!</definedName>
    <definedName name="motoristas" localSheetId="7">[4]EquiOM!#REF!</definedName>
    <definedName name="motoristas">[4]EquiOM!#REF!</definedName>
    <definedName name="motoristas_1" localSheetId="4">[4]EquiOM!#REF!</definedName>
    <definedName name="motoristas_1">[4]EquiOM!#REF!</definedName>
    <definedName name="motoristas_1_4" localSheetId="4">[4]EquiOM!#REF!</definedName>
    <definedName name="motoristas_1_4">[4]EquiOM!#REF!</definedName>
    <definedName name="motoristas_4" localSheetId="4">[4]EquiOM!#REF!</definedName>
    <definedName name="motoristas_4">[4]EquiOM!#REF!</definedName>
    <definedName name="motoristas_6" localSheetId="4">[4]EquiOM!#REF!</definedName>
    <definedName name="motoristas_6">[4]EquiOM!#REF!</definedName>
    <definedName name="motoristas_6_4" localSheetId="4">[4]EquiOM!#REF!</definedName>
    <definedName name="motoristas_6_4">[4]EquiOM!#REF!</definedName>
    <definedName name="mour" localSheetId="6">#REF!</definedName>
    <definedName name="mour" localSheetId="5">#REF!</definedName>
    <definedName name="mour" localSheetId="4">#REF!</definedName>
    <definedName name="mour" localSheetId="7">#REF!</definedName>
    <definedName name="mour">#REF!</definedName>
    <definedName name="mpm2.5" localSheetId="6">#REF!</definedName>
    <definedName name="mpm2.5" localSheetId="5">#REF!</definedName>
    <definedName name="mpm2.5" localSheetId="4">#REF!</definedName>
    <definedName name="mpm2.5" localSheetId="7">#REF!</definedName>
    <definedName name="mpm2.5">#REF!</definedName>
    <definedName name="msv" localSheetId="4">#REF!</definedName>
    <definedName name="msv">#REF!</definedName>
    <definedName name="MUNICIPIO" localSheetId="6">[1]SERVIÇO!#REF!</definedName>
    <definedName name="MUNICIPIO" localSheetId="5">[1]SERVIÇO!#REF!</definedName>
    <definedName name="MUNICIPIO" localSheetId="4">[1]SERVIÇO!#REF!</definedName>
    <definedName name="MUNICIPIO" localSheetId="7">[1]SERVIÇO!#REF!</definedName>
    <definedName name="MUNICIPIO">[1]SERVIÇO!#REF!</definedName>
    <definedName name="MURBOMB" localSheetId="6">[1]SERVIÇO!#REF!</definedName>
    <definedName name="MURBOMB" localSheetId="5">[1]SERVIÇO!#REF!</definedName>
    <definedName name="MURBOMB" localSheetId="4">[1]SERVIÇO!#REF!</definedName>
    <definedName name="MURBOMB" localSheetId="7">[1]SERVIÇO!#REF!</definedName>
    <definedName name="MURBOMB">[1]SERVIÇO!#REF!</definedName>
    <definedName name="NDATA" localSheetId="6">[1]SERVIÇO!#REF!</definedName>
    <definedName name="NDATA" localSheetId="5">[1]SERVIÇO!#REF!</definedName>
    <definedName name="NDATA" localSheetId="4">[1]SERVIÇO!#REF!</definedName>
    <definedName name="NDATA" localSheetId="7">[1]SERVIÇO!#REF!</definedName>
    <definedName name="NDATA">[1]SERVIÇO!#REF!</definedName>
    <definedName name="niv" localSheetId="6">#REF!</definedName>
    <definedName name="niv" localSheetId="5">#REF!</definedName>
    <definedName name="niv" localSheetId="4">#REF!</definedName>
    <definedName name="niv" localSheetId="7">#REF!</definedName>
    <definedName name="niv">#REF!</definedName>
    <definedName name="nome" localSheetId="6">#REF!</definedName>
    <definedName name="nome" localSheetId="5">#REF!</definedName>
    <definedName name="nome" localSheetId="4">#REF!</definedName>
    <definedName name="nome" localSheetId="7">#REF!</definedName>
    <definedName name="nome">#REF!</definedName>
    <definedName name="nome_4" localSheetId="6">#REF!</definedName>
    <definedName name="nome_4" localSheetId="5">#REF!</definedName>
    <definedName name="nome_4" localSheetId="4">#REF!</definedName>
    <definedName name="nome_4" localSheetId="7">#REF!</definedName>
    <definedName name="nome_4">#REF!</definedName>
    <definedName name="nrjCfh" localSheetId="4">#REF!</definedName>
    <definedName name="nrjCfh">#REF!</definedName>
    <definedName name="nrjCfh_1" localSheetId="4">#REF!</definedName>
    <definedName name="nrjCfh_1">#REF!</definedName>
    <definedName name="nrjCfh_1_4" localSheetId="4">#REF!</definedName>
    <definedName name="nrjCfh_1_4">#REF!</definedName>
    <definedName name="nrjCfh_4" localSheetId="4">#REF!</definedName>
    <definedName name="nrjCfh_4">#REF!</definedName>
    <definedName name="nrjCfh_6" localSheetId="4">#REF!</definedName>
    <definedName name="nrjCfh_6">#REF!</definedName>
    <definedName name="nrjCfh_6_4" localSheetId="4">#REF!</definedName>
    <definedName name="nrjCfh_6_4">#REF!</definedName>
    <definedName name="nrjCVh" localSheetId="4">#REF!</definedName>
    <definedName name="nrjCVh">#REF!</definedName>
    <definedName name="nrjCVh_1" localSheetId="4">#REF!</definedName>
    <definedName name="nrjCVh_1">#REF!</definedName>
    <definedName name="nrjCVh_1_4" localSheetId="4">#REF!</definedName>
    <definedName name="nrjCVh_1_4">#REF!</definedName>
    <definedName name="nrjCVh_4" localSheetId="4">#REF!</definedName>
    <definedName name="nrjCVh_4">#REF!</definedName>
    <definedName name="nrjCVh_6" localSheetId="4">#REF!</definedName>
    <definedName name="nrjCVh_6">#REF!</definedName>
    <definedName name="nrjCVh_6_4" localSheetId="4">#REF!</definedName>
    <definedName name="nrjCVh_6_4">#REF!</definedName>
    <definedName name="NUCOPIAS" localSheetId="6">[1]SERVIÇO!#REF!</definedName>
    <definedName name="NUCOPIAS" localSheetId="5">[1]SERVIÇO!#REF!</definedName>
    <definedName name="NUCOPIAS" localSheetId="4">[1]SERVIÇO!#REF!</definedName>
    <definedName name="NUCOPIAS" localSheetId="7">[1]SERVIÇO!#REF!</definedName>
    <definedName name="NUCOPIAS">[1]SERVIÇO!#REF!</definedName>
    <definedName name="OBRA" localSheetId="6">[1]SERVIÇO!#REF!</definedName>
    <definedName name="OBRA" localSheetId="5">[1]SERVIÇO!#REF!</definedName>
    <definedName name="OBRA" localSheetId="4">[1]SERVIÇO!#REF!</definedName>
    <definedName name="OBRA" localSheetId="7">[1]SERVIÇO!#REF!</definedName>
    <definedName name="OBRA">[1]SERVIÇO!#REF!</definedName>
    <definedName name="OBRADUPL" localSheetId="6">[1]SERVIÇO!#REF!</definedName>
    <definedName name="OBRADUPL" localSheetId="5">[1]SERVIÇO!#REF!</definedName>
    <definedName name="OBRADUPL" localSheetId="4">[1]SERVIÇO!#REF!</definedName>
    <definedName name="OBRADUPL" localSheetId="7">[1]SERVIÇO!#REF!</definedName>
    <definedName name="OBRADUPL">[1]SERVIÇO!#REF!</definedName>
    <definedName name="OBRALOC" localSheetId="6">[1]SERVIÇO!#REF!</definedName>
    <definedName name="OBRALOC" localSheetId="5">[1]SERVIÇO!#REF!</definedName>
    <definedName name="OBRALOC" localSheetId="4">[1]SERVIÇO!#REF!</definedName>
    <definedName name="OBRALOC" localSheetId="7">[1]SERVIÇO!#REF!</definedName>
    <definedName name="OBRALOC">[1]SERVIÇO!#REF!</definedName>
    <definedName name="OBRASEL" localSheetId="4">[1]SERVIÇO!#REF!</definedName>
    <definedName name="OBRASEL">[1]SERVIÇO!#REF!</definedName>
    <definedName name="od" localSheetId="4">#REF!</definedName>
    <definedName name="od" localSheetId="7">#REF!</definedName>
    <definedName name="od">#REF!</definedName>
    <definedName name="od_1" localSheetId="4">#REF!</definedName>
    <definedName name="od_1">#REF!</definedName>
    <definedName name="odi" localSheetId="4">#REF!</definedName>
    <definedName name="odi">#REF!</definedName>
    <definedName name="of" localSheetId="4">#REF!</definedName>
    <definedName name="of" localSheetId="7">#REF!</definedName>
    <definedName name="of">#REF!</definedName>
    <definedName name="of_1" localSheetId="4">#REF!</definedName>
    <definedName name="of_1">#REF!</definedName>
    <definedName name="ofc">[8]Insumos!$D$9</definedName>
    <definedName name="ofi" localSheetId="6">#REF!</definedName>
    <definedName name="ofi" localSheetId="5">#REF!</definedName>
    <definedName name="ofi" localSheetId="4">#REF!</definedName>
    <definedName name="ofi" localSheetId="7">#REF!</definedName>
    <definedName name="ofi">#REF!</definedName>
    <definedName name="OGU" localSheetId="6">#REF!</definedName>
    <definedName name="OGU" localSheetId="5">#REF!</definedName>
    <definedName name="OGU" localSheetId="4">#REF!</definedName>
    <definedName name="OGU" localSheetId="7">#REF!</definedName>
    <definedName name="OGU">#REF!</definedName>
    <definedName name="oli" localSheetId="6">#REF!</definedName>
    <definedName name="oli" localSheetId="5">#REF!</definedName>
    <definedName name="oli" localSheetId="4">#REF!</definedName>
    <definedName name="oli" localSheetId="7">#REF!</definedName>
    <definedName name="oli">#REF!</definedName>
    <definedName name="Par" localSheetId="4">#REF!</definedName>
    <definedName name="Par">#REF!</definedName>
    <definedName name="pcf60x210" localSheetId="4">#REF!</definedName>
    <definedName name="pcf60x210">#REF!</definedName>
    <definedName name="pcf80x200" localSheetId="4">#REF!</definedName>
    <definedName name="pcf80x200">#REF!</definedName>
    <definedName name="pcf80x210" localSheetId="4">#REF!</definedName>
    <definedName name="pcf80x210">#REF!</definedName>
    <definedName name="pcfc" localSheetId="4">#REF!</definedName>
    <definedName name="pcfc">#REF!</definedName>
    <definedName name="PDER" localSheetId="6">[1]SERVIÇO!#REF!</definedName>
    <definedName name="PDER" localSheetId="5">[1]SERVIÇO!#REF!</definedName>
    <definedName name="PDER" localSheetId="4">[1]SERVIÇO!#REF!</definedName>
    <definedName name="PDER" localSheetId="7">[1]SERVIÇO!#REF!</definedName>
    <definedName name="PDER">[1]SERVIÇO!#REF!</definedName>
    <definedName name="PDIVERS" localSheetId="6">[1]SERVIÇO!#REF!</definedName>
    <definedName name="PDIVERS" localSheetId="5">[1]SERVIÇO!#REF!</definedName>
    <definedName name="PDIVERS" localSheetId="4">[1]SERVIÇO!#REF!</definedName>
    <definedName name="PDIVERS" localSheetId="7">[1]SERVIÇO!#REF!</definedName>
    <definedName name="PDIVERS">[1]SERVIÇO!#REF!</definedName>
    <definedName name="pdm" localSheetId="4">#REF!</definedName>
    <definedName name="pdm" localSheetId="7">#REF!</definedName>
    <definedName name="pdm">#REF!</definedName>
    <definedName name="pdm_1" localSheetId="4">#REF!</definedName>
    <definedName name="pdm_1">#REF!</definedName>
    <definedName name="pedra" localSheetId="4">#REF!</definedName>
    <definedName name="pedra" localSheetId="7">#REF!</definedName>
    <definedName name="pedra">#REF!</definedName>
    <definedName name="pedra_1" localSheetId="4">#REF!</definedName>
    <definedName name="pedra_1">#REF!</definedName>
    <definedName name="PEMD" localSheetId="6">[1]SERVIÇO!#REF!</definedName>
    <definedName name="PEMD" localSheetId="5">[1]SERVIÇO!#REF!</definedName>
    <definedName name="PEMD" localSheetId="4">[1]SERVIÇO!#REF!</definedName>
    <definedName name="PEMD" localSheetId="7">[1]SERVIÇO!#REF!</definedName>
    <definedName name="PEMD">[1]SERVIÇO!#REF!</definedName>
    <definedName name="pes" localSheetId="6">#REF!</definedName>
    <definedName name="pes" localSheetId="5">#REF!</definedName>
    <definedName name="pes" localSheetId="4">#REF!</definedName>
    <definedName name="pes" localSheetId="7">#REF!</definedName>
    <definedName name="pes">#REF!</definedName>
    <definedName name="PIEQUIP" localSheetId="6">[1]SERVIÇO!#REF!</definedName>
    <definedName name="PIEQUIP" localSheetId="5">[1]SERVIÇO!#REF!</definedName>
    <definedName name="PIEQUIP" localSheetId="4">[1]SERVIÇO!#REF!</definedName>
    <definedName name="PIEQUIP" localSheetId="7">[1]SERVIÇO!#REF!</definedName>
    <definedName name="PIEQUIP">[1]SERVIÇO!#REF!</definedName>
    <definedName name="pig" localSheetId="6">#REF!</definedName>
    <definedName name="pig" localSheetId="5">#REF!</definedName>
    <definedName name="pig" localSheetId="4">#REF!</definedName>
    <definedName name="pig" localSheetId="7">#REF!</definedName>
    <definedName name="pig">#REF!</definedName>
    <definedName name="PII" localSheetId="6">#REF!</definedName>
    <definedName name="PII" localSheetId="5">#REF!</definedName>
    <definedName name="PII" localSheetId="4">#REF!</definedName>
    <definedName name="PII" localSheetId="7">#REF!</definedName>
    <definedName name="PII">#REF!</definedName>
    <definedName name="PIP" localSheetId="6">#REF!</definedName>
    <definedName name="PIP" localSheetId="5">#REF!</definedName>
    <definedName name="PIP" localSheetId="4">#REF!</definedName>
    <definedName name="PIP" localSheetId="7">#REF!</definedName>
    <definedName name="PIP">#REF!</definedName>
    <definedName name="planilha">NA()</definedName>
    <definedName name="planilha_1">NA()</definedName>
    <definedName name="plc" localSheetId="6">#REF!</definedName>
    <definedName name="plc" localSheetId="5">#REF!</definedName>
    <definedName name="plc" localSheetId="4">#REF!</definedName>
    <definedName name="plc" localSheetId="7">#REF!</definedName>
    <definedName name="plc">#REF!</definedName>
    <definedName name="plc2.5" localSheetId="6">#REF!</definedName>
    <definedName name="plc2.5" localSheetId="5">#REF!</definedName>
    <definedName name="plc2.5" localSheetId="4">#REF!</definedName>
    <definedName name="plc2.5" localSheetId="7">#REF!</definedName>
    <definedName name="plc2.5">#REF!</definedName>
    <definedName name="PMS" localSheetId="6">#REF!</definedName>
    <definedName name="PMS" localSheetId="5">#REF!</definedName>
    <definedName name="PMS" localSheetId="4">#REF!</definedName>
    <definedName name="PMS" localSheetId="7">#REF!</definedName>
    <definedName name="PMS">#REF!</definedName>
    <definedName name="PMUR" localSheetId="6">[1]SERVIÇO!#REF!</definedName>
    <definedName name="PMUR" localSheetId="5">[1]SERVIÇO!#REF!</definedName>
    <definedName name="PMUR" localSheetId="4">[1]SERVIÇO!#REF!</definedName>
    <definedName name="PMUR" localSheetId="7">[1]SERVIÇO!#REF!</definedName>
    <definedName name="PMUR">[1]SERVIÇO!#REF!</definedName>
    <definedName name="pont" localSheetId="6">#REF!</definedName>
    <definedName name="pont" localSheetId="5">#REF!</definedName>
    <definedName name="pont" localSheetId="4">#REF!</definedName>
    <definedName name="pont" localSheetId="7">#REF!</definedName>
    <definedName name="pont">#REF!</definedName>
    <definedName name="por_sistema_IMR" localSheetId="6">#REF!</definedName>
    <definedName name="por_sistema_IMR" localSheetId="5">#REF!</definedName>
    <definedName name="por_sistema_IMR" localSheetId="4">#REF!</definedName>
    <definedName name="por_sistema_IMR" localSheetId="7">#REF!</definedName>
    <definedName name="por_sistema_IMR">#REF!</definedName>
    <definedName name="por_sistema_IMR_1" localSheetId="6">#REF!</definedName>
    <definedName name="por_sistema_IMR_1" localSheetId="5">#REF!</definedName>
    <definedName name="por_sistema_IMR_1" localSheetId="4">#REF!</definedName>
    <definedName name="por_sistema_IMR_1" localSheetId="7">#REF!</definedName>
    <definedName name="por_sistema_IMR_1">#REF!</definedName>
    <definedName name="por_sistema_IMR_1_4" localSheetId="4">#REF!</definedName>
    <definedName name="por_sistema_IMR_1_4">#REF!</definedName>
    <definedName name="por_sistema_IMR_4" localSheetId="4">#REF!</definedName>
    <definedName name="por_sistema_IMR_4">#REF!</definedName>
    <definedName name="por_sistema_IMR_6" localSheetId="4">#REF!</definedName>
    <definedName name="por_sistema_IMR_6">#REF!</definedName>
    <definedName name="por_sistema_IMR_6_4" localSheetId="4">#REF!</definedName>
    <definedName name="por_sistema_IMR_6_4">#REF!</definedName>
    <definedName name="port" localSheetId="4">#REF!</definedName>
    <definedName name="port" localSheetId="7">#REF!</definedName>
    <definedName name="port">#REF!</definedName>
    <definedName name="port_1" localSheetId="4">#REF!</definedName>
    <definedName name="port_1">#REF!</definedName>
    <definedName name="Preço_kW" localSheetId="4">#REF!</definedName>
    <definedName name="Preço_kW">#REF!</definedName>
    <definedName name="Preço_kW_1" localSheetId="4">#REF!</definedName>
    <definedName name="Preço_kW_1">#REF!</definedName>
    <definedName name="Preço_kW_1_4" localSheetId="4">#REF!</definedName>
    <definedName name="Preço_kW_1_4">#REF!</definedName>
    <definedName name="Preço_kW_4" localSheetId="4">#REF!</definedName>
    <definedName name="Preço_kW_4">#REF!</definedName>
    <definedName name="Preço_kW_6" localSheetId="4">#REF!</definedName>
    <definedName name="Preço_kW_6">#REF!</definedName>
    <definedName name="Preço_kW_6_4" localSheetId="4">#REF!</definedName>
    <definedName name="Preço_kW_6_4">#REF!</definedName>
    <definedName name="PREF" localSheetId="4">#REF!</definedName>
    <definedName name="pref" localSheetId="7">#REF!</definedName>
    <definedName name="PREF">#REF!</definedName>
    <definedName name="PREF_1" localSheetId="4">#REF!</definedName>
    <definedName name="PREF_1">#REF!</definedName>
    <definedName name="pref_4" localSheetId="4">#REF!</definedName>
    <definedName name="pref_4">#REF!</definedName>
    <definedName name="prf" localSheetId="4">#REF!</definedName>
    <definedName name="prf">#REF!</definedName>
    <definedName name="prg" localSheetId="4">#REF!</definedName>
    <definedName name="prg">#REF!</definedName>
    <definedName name="PROJ" localSheetId="4">#REF!</definedName>
    <definedName name="PROJ">#REF!</definedName>
    <definedName name="prtm" localSheetId="4">#REF!</definedName>
    <definedName name="prtm">#REF!</definedName>
    <definedName name="PTGERAL" localSheetId="6">[1]SERVIÇO!#REF!</definedName>
    <definedName name="PTGERAL" localSheetId="5">[1]SERVIÇO!#REF!</definedName>
    <definedName name="PTGERAL" localSheetId="4">[1]SERVIÇO!#REF!</definedName>
    <definedName name="PTGERAL" localSheetId="7">[1]SERVIÇO!#REF!</definedName>
    <definedName name="PTGERAL">[1]SERVIÇO!#REF!</definedName>
    <definedName name="ptt3x2" localSheetId="6">#REF!</definedName>
    <definedName name="ptt3x2" localSheetId="5">#REF!</definedName>
    <definedName name="ptt3x2" localSheetId="4">#REF!</definedName>
    <definedName name="ptt3x2" localSheetId="7">#REF!</definedName>
    <definedName name="ptt3x2">#REF!</definedName>
    <definedName name="PVC" localSheetId="6">#REF!</definedName>
    <definedName name="PVC" localSheetId="5">#REF!</definedName>
    <definedName name="PVC" localSheetId="4">#REF!</definedName>
    <definedName name="PVC" localSheetId="7">#REF!</definedName>
    <definedName name="PVC">#REF!</definedName>
    <definedName name="qgm" localSheetId="6">#REF!</definedName>
    <definedName name="qgm" localSheetId="5">#REF!</definedName>
    <definedName name="qgm" localSheetId="4">#REF!</definedName>
    <definedName name="qgm" localSheetId="7">#REF!</definedName>
    <definedName name="qgm">#REF!</definedName>
    <definedName name="QTNULO" localSheetId="4">[1]SERVIÇO!#REF!</definedName>
    <definedName name="QTNULO">[1]SERVIÇO!#REF!</definedName>
    <definedName name="QTPADRAO" localSheetId="6">[1]SERVIÇO!#REF!</definedName>
    <definedName name="QTPADRAO" localSheetId="5">[1]SERVIÇO!#REF!</definedName>
    <definedName name="QTPADRAO" localSheetId="4">[1]SERVIÇO!#REF!</definedName>
    <definedName name="QTPADRAO" localSheetId="7">[1]SERVIÇO!#REF!</definedName>
    <definedName name="QTPADRAO">[1]SERVIÇO!#REF!</definedName>
    <definedName name="QTRES" localSheetId="4">[1]SERVIÇO!#REF!</definedName>
    <definedName name="QTRES">[1]SERVIÇO!#REF!</definedName>
    <definedName name="QUANT" localSheetId="4">[1]SERVIÇO!#REF!</definedName>
    <definedName name="QUANT">[1]SERVIÇO!#REF!</definedName>
    <definedName name="QUANTP" localSheetId="4">[1]SERVIÇO!#REF!</definedName>
    <definedName name="QUANTP">[1]SERVIÇO!#REF!</definedName>
    <definedName name="RARQIMP" localSheetId="4">[1]SERVIÇO!#REF!</definedName>
    <definedName name="RARQIMP">[1]SERVIÇO!#REF!</definedName>
    <definedName name="rdt13.8" localSheetId="6">#REF!</definedName>
    <definedName name="rdt13.8" localSheetId="5">#REF!</definedName>
    <definedName name="rdt13.8" localSheetId="4">#REF!</definedName>
    <definedName name="rdt13.8" localSheetId="7">#REF!</definedName>
    <definedName name="rdt13.8">#REF!</definedName>
    <definedName name="rec" localSheetId="6">#REF!</definedName>
    <definedName name="rec" localSheetId="5">#REF!</definedName>
    <definedName name="rec" localSheetId="4">#REF!</definedName>
    <definedName name="rec" localSheetId="7">#REF!</definedName>
    <definedName name="rec">#REF!</definedName>
    <definedName name="RECADUC" localSheetId="6">[1]SERVIÇO!#REF!</definedName>
    <definedName name="RECADUC" localSheetId="5">[1]SERVIÇO!#REF!</definedName>
    <definedName name="RECADUC" localSheetId="4">[1]SERVIÇO!#REF!</definedName>
    <definedName name="RECADUC" localSheetId="7">[1]SERVIÇO!#REF!</definedName>
    <definedName name="RECADUC">[1]SERVIÇO!#REF!</definedName>
    <definedName name="RES" localSheetId="6">#REF!</definedName>
    <definedName name="RES" localSheetId="5">#REF!</definedName>
    <definedName name="RES" localSheetId="4">#REF!</definedName>
    <definedName name="RES" localSheetId="7">#REF!</definedName>
    <definedName name="RES">#REF!</definedName>
    <definedName name="rgG3_4" localSheetId="6">#REF!</definedName>
    <definedName name="rgG3_4" localSheetId="5">#REF!</definedName>
    <definedName name="rgG3_4" localSheetId="4">#REF!</definedName>
    <definedName name="rgG3_4" localSheetId="7">#REF!</definedName>
    <definedName name="rgG3_4">#REF!</definedName>
    <definedName name="rgp1_2" localSheetId="6">#REF!</definedName>
    <definedName name="rgp1_2" localSheetId="5">#REF!</definedName>
    <definedName name="rgp1_2" localSheetId="4">#REF!</definedName>
    <definedName name="rgp1_2" localSheetId="7">#REF!</definedName>
    <definedName name="rgp1_2">#REF!</definedName>
    <definedName name="ridbeb" localSheetId="4">[1]SERVIÇO!#REF!</definedName>
    <definedName name="ridbeb">[1]SERVIÇO!#REF!</definedName>
    <definedName name="RIDCHAF" localSheetId="6">[1]SERVIÇO!#REF!</definedName>
    <definedName name="RIDCHAF" localSheetId="5">[1]SERVIÇO!#REF!</definedName>
    <definedName name="RIDCHAF" localSheetId="4">[1]SERVIÇO!#REF!</definedName>
    <definedName name="RIDCHAF" localSheetId="7">[1]SERVIÇO!#REF!</definedName>
    <definedName name="RIDCHAF">[1]SERVIÇO!#REF!</definedName>
    <definedName name="ridres05" localSheetId="4">[1]SERVIÇO!#REF!</definedName>
    <definedName name="ridres05">[1]SERVIÇO!#REF!</definedName>
    <definedName name="RIDRES10" localSheetId="4">[1]SERVIÇO!#REF!</definedName>
    <definedName name="RIDRES10">[1]SERVIÇO!#REF!</definedName>
    <definedName name="RIDRES15" localSheetId="4">[1]SERVIÇO!#REF!</definedName>
    <definedName name="RIDRES15">[1]SERVIÇO!#REF!</definedName>
    <definedName name="RLI" localSheetId="6">#REF!</definedName>
    <definedName name="RLI" localSheetId="5">#REF!</definedName>
    <definedName name="RLI" localSheetId="4">#REF!</definedName>
    <definedName name="RLI" localSheetId="7">#REF!</definedName>
    <definedName name="RLI">#REF!</definedName>
    <definedName name="RLP" localSheetId="6">#REF!</definedName>
    <definedName name="RLP" localSheetId="5">#REF!</definedName>
    <definedName name="RLP" localSheetId="4">#REF!</definedName>
    <definedName name="RLP" localSheetId="7">#REF!</definedName>
    <definedName name="RLP">#REF!</definedName>
    <definedName name="ROMANO" localSheetId="6">[1]SERVIÇO!#REF!</definedName>
    <definedName name="ROMANO" localSheetId="5">[1]SERVIÇO!#REF!</definedName>
    <definedName name="ROMANO" localSheetId="4">[1]SERVIÇO!#REF!</definedName>
    <definedName name="ROMANO" localSheetId="7">[1]SERVIÇO!#REF!</definedName>
    <definedName name="ROMANO">[1]SERVIÇO!#REF!</definedName>
    <definedName name="ROTCOMP" localSheetId="4">[1]SERVIÇO!#REF!</definedName>
    <definedName name="ROTCOMP">[1]SERVIÇO!#REF!</definedName>
    <definedName name="ROTIMP" localSheetId="4">[1]SERVIÇO!#REF!</definedName>
    <definedName name="ROTIMP">[1]SERVIÇO!#REF!</definedName>
    <definedName name="ROTRES" localSheetId="4">[1]SERVIÇO!#REF!</definedName>
    <definedName name="ROTRES">[1]SERVIÇO!#REF!</definedName>
    <definedName name="RPI" localSheetId="6">#REF!</definedName>
    <definedName name="RPI" localSheetId="5">#REF!</definedName>
    <definedName name="RPI" localSheetId="4">#REF!</definedName>
    <definedName name="RPI" localSheetId="7">#REF!</definedName>
    <definedName name="RPI">#REF!</definedName>
    <definedName name="RPP" localSheetId="6">#REF!</definedName>
    <definedName name="RPP" localSheetId="5">#REF!</definedName>
    <definedName name="RPP" localSheetId="4">#REF!</definedName>
    <definedName name="RPP" localSheetId="7">#REF!</definedName>
    <definedName name="RPP">#REF!</definedName>
    <definedName name="RQTADUC" localSheetId="6">[1]SERVIÇO!#REF!</definedName>
    <definedName name="RQTADUC" localSheetId="5">[1]SERVIÇO!#REF!</definedName>
    <definedName name="RQTADUC" localSheetId="4">[1]SERVIÇO!#REF!</definedName>
    <definedName name="RQTADUC" localSheetId="7">[1]SERVIÇO!#REF!</definedName>
    <definedName name="RQTADUC">[1]SERVIÇO!#REF!</definedName>
    <definedName name="rqtbeb" localSheetId="4">[1]SERVIÇO!#REF!</definedName>
    <definedName name="rqtbeb">[1]SERVIÇO!#REF!</definedName>
    <definedName name="RQTCHAF" localSheetId="4">[1]SERVIÇO!#REF!</definedName>
    <definedName name="RQTCHAF">[1]SERVIÇO!#REF!</definedName>
    <definedName name="RQTDERV" localSheetId="4">[1]SERVIÇO!#REF!</definedName>
    <definedName name="RQTDERV">[1]SERVIÇO!#REF!</definedName>
    <definedName name="rres05" localSheetId="4">[1]SERVIÇO!#REF!</definedName>
    <definedName name="rres05">[1]SERVIÇO!#REF!</definedName>
    <definedName name="RRES10" localSheetId="4">[1]SERVIÇO!#REF!</definedName>
    <definedName name="RRES10">[1]SERVIÇO!#REF!</definedName>
    <definedName name="RRES15" localSheetId="4">[1]SERVIÇO!#REF!</definedName>
    <definedName name="RRES15">[1]SERVIÇO!#REF!</definedName>
    <definedName name="RRES20" localSheetId="4">[1]SERVIÇO!#REF!</definedName>
    <definedName name="RRES20">[1]SERVIÇO!#REF!</definedName>
    <definedName name="RRR" localSheetId="4">[1]SERVIÇO!#REF!</definedName>
    <definedName name="RRR">[1]SERVIÇO!#REF!</definedName>
    <definedName name="rrrrrrrrrrrr" localSheetId="4">#REF!</definedName>
    <definedName name="rrrrrrrrrrrr" localSheetId="7">#REF!</definedName>
    <definedName name="rrrrrrrrrrrr">#REF!</definedName>
    <definedName name="rrrrrrrrrrrr_1" localSheetId="4">#REF!</definedName>
    <definedName name="rrrrrrrrrrrr_1">#REF!</definedName>
    <definedName name="RRTEMP" localSheetId="6">[1]SERVIÇO!#REF!</definedName>
    <definedName name="RRTEMP" localSheetId="5">[1]SERVIÇO!#REF!</definedName>
    <definedName name="RRTEMP" localSheetId="4">[1]SERVIÇO!#REF!</definedName>
    <definedName name="RRTEMP" localSheetId="7">[1]SERVIÇO!#REF!</definedName>
    <definedName name="RRTEMP">[1]SERVIÇO!#REF!</definedName>
    <definedName name="RSEQ" localSheetId="6">[1]SERVIÇO!#REF!</definedName>
    <definedName name="RSEQ" localSheetId="5">[1]SERVIÇO!#REF!</definedName>
    <definedName name="RSEQ" localSheetId="4">[1]SERVIÇO!#REF!</definedName>
    <definedName name="RSEQ" localSheetId="7">[1]SERVIÇO!#REF!</definedName>
    <definedName name="RSEQ">[1]SERVIÇO!#REF!</definedName>
    <definedName name="RSUBTOT" localSheetId="6">[1]SERVIÇO!#REF!</definedName>
    <definedName name="RSUBTOT" localSheetId="5">[1]SERVIÇO!#REF!</definedName>
    <definedName name="RSUBTOT" localSheetId="4">[1]SERVIÇO!#REF!</definedName>
    <definedName name="RSUBTOT" localSheetId="7">[1]SERVIÇO!#REF!</definedName>
    <definedName name="RSUBTOT">[1]SERVIÇO!#REF!</definedName>
    <definedName name="rtitbeb" localSheetId="6">[1]SERVIÇO!#REF!</definedName>
    <definedName name="rtitbeb" localSheetId="5">[1]SERVIÇO!#REF!</definedName>
    <definedName name="rtitbeb" localSheetId="4">[1]SERVIÇO!#REF!</definedName>
    <definedName name="rtitbeb" localSheetId="7">[1]SERVIÇO!#REF!</definedName>
    <definedName name="rtitbeb">[1]SERVIÇO!#REF!</definedName>
    <definedName name="RTITCHAF" localSheetId="4">[1]SERVIÇO!#REF!</definedName>
    <definedName name="RTITCHAF">[1]SERVIÇO!#REF!</definedName>
    <definedName name="rtubos" localSheetId="4">[1]SERVIÇO!#REF!</definedName>
    <definedName name="rtubos">[1]SERVIÇO!#REF!</definedName>
    <definedName name="ruas" localSheetId="4">#REF!</definedName>
    <definedName name="ruas" localSheetId="7">#REF!</definedName>
    <definedName name="ruas">#REF!</definedName>
    <definedName name="ruas_1" localSheetId="4">#REF!</definedName>
    <definedName name="ruas_1">#REF!</definedName>
    <definedName name="s" localSheetId="4">#REF!</definedName>
    <definedName name="s">#REF!</definedName>
    <definedName name="s14_" localSheetId="4">#REF!</definedName>
    <definedName name="s14_">#REF!</definedName>
    <definedName name="SAL" localSheetId="4">#REF!</definedName>
    <definedName name="SAL">#REF!</definedName>
    <definedName name="se" localSheetId="4">#REF!</definedName>
    <definedName name="se" localSheetId="7">#REF!</definedName>
    <definedName name="se">#REF!</definedName>
    <definedName name="se_1" localSheetId="4">#REF!</definedName>
    <definedName name="se_1">#REF!</definedName>
    <definedName name="seat15" localSheetId="4">#REF!</definedName>
    <definedName name="seat15">#REF!</definedName>
    <definedName name="sin" localSheetId="4">#REF!</definedName>
    <definedName name="sin">#REF!</definedName>
    <definedName name="SISTEM1" localSheetId="6">[1]SERVIÇO!#REF!</definedName>
    <definedName name="SISTEM1" localSheetId="5">[1]SERVIÇO!#REF!</definedName>
    <definedName name="SISTEM1" localSheetId="4">[1]SERVIÇO!#REF!</definedName>
    <definedName name="SISTEM1" localSheetId="7">[1]SERVIÇO!#REF!</definedName>
    <definedName name="SISTEM1">[1]SERVIÇO!#REF!</definedName>
    <definedName name="SISTEM2" localSheetId="6">[1]SERVIÇO!#REF!</definedName>
    <definedName name="SISTEM2" localSheetId="5">[1]SERVIÇO!#REF!</definedName>
    <definedName name="SISTEM2" localSheetId="4">[1]SERVIÇO!#REF!</definedName>
    <definedName name="SISTEM2" localSheetId="7">[1]SERVIÇO!#REF!</definedName>
    <definedName name="SISTEM2">[1]SERVIÇO!#REF!</definedName>
    <definedName name="sollimp" localSheetId="6">#REF!</definedName>
    <definedName name="sollimp" localSheetId="5">#REF!</definedName>
    <definedName name="sollimp" localSheetId="4">#REF!</definedName>
    <definedName name="sollimp" localSheetId="7">#REF!</definedName>
    <definedName name="sollimp">#REF!</definedName>
    <definedName name="sOpRadio" localSheetId="6">[4]PessA!#REF!</definedName>
    <definedName name="sOpRadio" localSheetId="5">[4]PessA!#REF!</definedName>
    <definedName name="sOpRadio" localSheetId="4">[4]PessA!#REF!</definedName>
    <definedName name="sOpRadio" localSheetId="7">[4]PessA!#REF!</definedName>
    <definedName name="sOpRadio">[4]PessA!#REF!</definedName>
    <definedName name="sOpRadio_1" localSheetId="6">[4]PessA!#REF!</definedName>
    <definedName name="sOpRadio_1" localSheetId="5">[4]PessA!#REF!</definedName>
    <definedName name="sOpRadio_1" localSheetId="4">[4]PessA!#REF!</definedName>
    <definedName name="sOpRadio_1" localSheetId="7">[4]PessA!#REF!</definedName>
    <definedName name="sOpRadio_1">[4]PessA!#REF!</definedName>
    <definedName name="sOpRadio_1_4" localSheetId="6">[4]PessA!#REF!</definedName>
    <definedName name="sOpRadio_1_4" localSheetId="5">[4]PessA!#REF!</definedName>
    <definedName name="sOpRadio_1_4" localSheetId="4">[4]PessA!#REF!</definedName>
    <definedName name="sOpRadio_1_4" localSheetId="7">[4]PessA!#REF!</definedName>
    <definedName name="sOpRadio_1_4">[4]PessA!#REF!</definedName>
    <definedName name="sOpRadio_4" localSheetId="6">[4]PessA!#REF!</definedName>
    <definedName name="sOpRadio_4" localSheetId="5">[4]PessA!#REF!</definedName>
    <definedName name="sOpRadio_4" localSheetId="4">[4]PessA!#REF!</definedName>
    <definedName name="sOpRadio_4" localSheetId="7">[4]PessA!#REF!</definedName>
    <definedName name="sOpRadio_4">[4]PessA!#REF!</definedName>
    <definedName name="sOpRadio_6" localSheetId="4">[4]PessA!#REF!</definedName>
    <definedName name="sOpRadio_6">[4]PessA!#REF!</definedName>
    <definedName name="sOpRadio_6_4" localSheetId="4">[4]PessA!#REF!</definedName>
    <definedName name="sOpRadio_6_4">[4]PessA!#REF!</definedName>
    <definedName name="sRespOM" localSheetId="4">[4]PessA!#REF!</definedName>
    <definedName name="sRespOM">[4]PessA!#REF!</definedName>
    <definedName name="sRespOM_1" localSheetId="4">[4]PessA!#REF!</definedName>
    <definedName name="sRespOM_1">[4]PessA!#REF!</definedName>
    <definedName name="sRespOM_1_4" localSheetId="4">[4]PessA!#REF!</definedName>
    <definedName name="sRespOM_1_4">[4]PessA!#REF!</definedName>
    <definedName name="sRespOM_4" localSheetId="4">[4]PessA!#REF!</definedName>
    <definedName name="sRespOM_4">[4]PessA!#REF!</definedName>
    <definedName name="sRespOM_6" localSheetId="4">[4]PessA!#REF!</definedName>
    <definedName name="sRespOM_6">[4]PessA!#REF!</definedName>
    <definedName name="sRespOM_6_4" localSheetId="4">[4]PessA!#REF!</definedName>
    <definedName name="sRespOM_6_4">[4]PessA!#REF!</definedName>
    <definedName name="srv" localSheetId="6">#REF!</definedName>
    <definedName name="srv" localSheetId="5">#REF!</definedName>
    <definedName name="srv" localSheetId="4">#REF!</definedName>
    <definedName name="srv" localSheetId="7">#REF!</definedName>
    <definedName name="srv">#REF!</definedName>
    <definedName name="SSS" localSheetId="6">[1]SERVIÇO!#REF!</definedName>
    <definedName name="SSS" localSheetId="5">[1]SERVIÇO!#REF!</definedName>
    <definedName name="SSS" localSheetId="4">[1]SERVIÇO!#REF!</definedName>
    <definedName name="SSS" localSheetId="7">[1]SERVIÇO!#REF!</definedName>
    <definedName name="SSS">[1]SERVIÇO!#REF!</definedName>
    <definedName name="SSTEMP" localSheetId="4">[1]SERVIÇO!#REF!</definedName>
    <definedName name="SSTEMP">[1]SERVIÇO!#REF!</definedName>
    <definedName name="SUBDER" localSheetId="4">[1]SERVIÇO!#REF!</definedName>
    <definedName name="SUBDER">[1]SERVIÇO!#REF!</definedName>
    <definedName name="SUBDIV" localSheetId="4">[1]SERVIÇO!#REF!</definedName>
    <definedName name="SUBDIV">[1]SERVIÇO!#REF!</definedName>
    <definedName name="SUBEQP" localSheetId="4">[1]SERVIÇO!#REF!</definedName>
    <definedName name="SUBEQP">[1]SERVIÇO!#REF!</definedName>
    <definedName name="SUBMUR" localSheetId="4">[1]SERVIÇO!#REF!</definedName>
    <definedName name="SUBMUR">[1]SERVIÇO!#REF!</definedName>
    <definedName name="sum" localSheetId="6">#REF!</definedName>
    <definedName name="sum" localSheetId="5">#REF!</definedName>
    <definedName name="sum" localSheetId="4">#REF!</definedName>
    <definedName name="sum" localSheetId="7">#REF!</definedName>
    <definedName name="sum">#REF!</definedName>
    <definedName name="svt" localSheetId="6">#REF!</definedName>
    <definedName name="svt" localSheetId="5">#REF!</definedName>
    <definedName name="svt" localSheetId="4">#REF!</definedName>
    <definedName name="svt" localSheetId="7">#REF!</definedName>
    <definedName name="svt">#REF!</definedName>
    <definedName name="sx" localSheetId="4">#REF!</definedName>
    <definedName name="sx" localSheetId="7">#REF!</definedName>
    <definedName name="sx">#REF!</definedName>
    <definedName name="sx_1" localSheetId="4">#REF!</definedName>
    <definedName name="sx_1">#REF!</definedName>
    <definedName name="sxo" localSheetId="4">#REF!</definedName>
    <definedName name="sxo">#REF!</definedName>
    <definedName name="tb100cm" localSheetId="4">#REF!</definedName>
    <definedName name="tb100cm" localSheetId="7">#REF!</definedName>
    <definedName name="tb100cm">#REF!</definedName>
    <definedName name="tb100cm_1" localSheetId="4">#REF!</definedName>
    <definedName name="tb100cm_1">#REF!</definedName>
    <definedName name="tbv" localSheetId="4">#REF!</definedName>
    <definedName name="tbv">#REF!</definedName>
    <definedName name="ted" localSheetId="4">#REF!</definedName>
    <definedName name="ted">#REF!</definedName>
    <definedName name="TelO" localSheetId="6">[4]Tel!#REF!</definedName>
    <definedName name="TelO" localSheetId="5">[4]Tel!#REF!</definedName>
    <definedName name="TelO" localSheetId="4">[4]Tel!#REF!</definedName>
    <definedName name="TelO" localSheetId="7">[4]Tel!#REF!</definedName>
    <definedName name="TelO">[4]Tel!#REF!</definedName>
    <definedName name="TelO_1" localSheetId="6">[4]Tel!#REF!</definedName>
    <definedName name="TelO_1" localSheetId="5">[4]Tel!#REF!</definedName>
    <definedName name="TelO_1" localSheetId="4">[4]Tel!#REF!</definedName>
    <definedName name="TelO_1" localSheetId="7">[4]Tel!#REF!</definedName>
    <definedName name="TelO_1">[4]Tel!#REF!</definedName>
    <definedName name="TelO_1_4" localSheetId="6">[4]Tel!#REF!</definedName>
    <definedName name="TelO_1_4" localSheetId="5">[4]Tel!#REF!</definedName>
    <definedName name="TelO_1_4" localSheetId="4">[4]Tel!#REF!</definedName>
    <definedName name="TelO_1_4" localSheetId="7">[4]Tel!#REF!</definedName>
    <definedName name="TelO_1_4">[4]Tel!#REF!</definedName>
    <definedName name="TelO_4" localSheetId="6">[4]Tel!#REF!</definedName>
    <definedName name="TelO_4" localSheetId="5">[4]Tel!#REF!</definedName>
    <definedName name="TelO_4" localSheetId="4">[4]Tel!#REF!</definedName>
    <definedName name="TelO_4" localSheetId="7">[4]Tel!#REF!</definedName>
    <definedName name="TelO_4">[4]Tel!#REF!</definedName>
    <definedName name="TelO_6" localSheetId="4">[4]Tel!#REF!</definedName>
    <definedName name="TelO_6">[4]Tel!#REF!</definedName>
    <definedName name="TelO_6_4" localSheetId="4">[4]Tel!#REF!</definedName>
    <definedName name="TelO_6_4">[4]Tel!#REF!</definedName>
    <definedName name="ter" localSheetId="6">#REF!</definedName>
    <definedName name="ter" localSheetId="5">#REF!</definedName>
    <definedName name="ter" localSheetId="4">#REF!</definedName>
    <definedName name="ter" localSheetId="7">#REF!</definedName>
    <definedName name="ter">#REF!</definedName>
    <definedName name="tes" localSheetId="6">#REF!</definedName>
    <definedName name="tes" localSheetId="5">#REF!</definedName>
    <definedName name="tes" localSheetId="4">#REF!</definedName>
    <definedName name="tes" localSheetId="7">#REF!</definedName>
    <definedName name="tes">#REF!</definedName>
    <definedName name="teste" localSheetId="6">[4]PessA!#REF!</definedName>
    <definedName name="teste" localSheetId="5">[4]PessA!#REF!</definedName>
    <definedName name="teste" localSheetId="4">[4]PessA!#REF!</definedName>
    <definedName name="teste" localSheetId="7">[4]PessA!#REF!</definedName>
    <definedName name="teste">[4]PessA!#REF!</definedName>
    <definedName name="teste_1" localSheetId="6">[4]PessA!#REF!</definedName>
    <definedName name="teste_1" localSheetId="5">[4]PessA!#REF!</definedName>
    <definedName name="teste_1" localSheetId="4">[4]PessA!#REF!</definedName>
    <definedName name="teste_1" localSheetId="7">[4]PessA!#REF!</definedName>
    <definedName name="teste_1">[4]PessA!#REF!</definedName>
    <definedName name="teste_1_4" localSheetId="4">[4]PessA!#REF!</definedName>
    <definedName name="teste_1_4">[4]PessA!#REF!</definedName>
    <definedName name="teste_4" localSheetId="4">[4]PessA!#REF!</definedName>
    <definedName name="teste_4">[4]PessA!#REF!</definedName>
    <definedName name="teste_6" localSheetId="4">[4]PessA!#REF!</definedName>
    <definedName name="teste_6">[4]PessA!#REF!</definedName>
    <definedName name="teste_6_4" localSheetId="4">[4]PessA!#REF!</definedName>
    <definedName name="teste_6_4">[4]PessA!#REF!</definedName>
    <definedName name="tic">[8]Insumos!$D$13</definedName>
    <definedName name="TID" localSheetId="6">#REF!</definedName>
    <definedName name="TID" localSheetId="5">#REF!</definedName>
    <definedName name="TID" localSheetId="4">#REF!</definedName>
    <definedName name="TID" localSheetId="7">#REF!</definedName>
    <definedName name="TID">#REF!</definedName>
    <definedName name="titbeb" localSheetId="6">[1]SERVIÇO!#REF!</definedName>
    <definedName name="titbeb" localSheetId="5">[1]SERVIÇO!#REF!</definedName>
    <definedName name="titbeb" localSheetId="4">[1]SERVIÇO!#REF!</definedName>
    <definedName name="titbeb" localSheetId="7">[1]SERVIÇO!#REF!</definedName>
    <definedName name="titbeb">[1]SERVIÇO!#REF!</definedName>
    <definedName name="TITCHAF" localSheetId="6">[1]SERVIÇO!#REF!</definedName>
    <definedName name="TITCHAF" localSheetId="5">[1]SERVIÇO!#REF!</definedName>
    <definedName name="TITCHAF" localSheetId="4">[1]SERVIÇO!#REF!</definedName>
    <definedName name="TITCHAF" localSheetId="7">[1]SERVIÇO!#REF!</definedName>
    <definedName name="TITCHAF">[1]SERVIÇO!#REF!</definedName>
    <definedName name="_xlnm.Print_Titles" localSheetId="1">'Itens para CPUs'!$1:$12</definedName>
    <definedName name="tjc" localSheetId="6">#REF!</definedName>
    <definedName name="tjc" localSheetId="5">#REF!</definedName>
    <definedName name="tjc" localSheetId="4">#REF!</definedName>
    <definedName name="tjc" localSheetId="7">#REF!</definedName>
    <definedName name="tjc">#REF!</definedName>
    <definedName name="tjf" localSheetId="6">#REF!</definedName>
    <definedName name="tjf" localSheetId="5">#REF!</definedName>
    <definedName name="tjf" localSheetId="4">#REF!</definedName>
    <definedName name="tjf" localSheetId="7">#REF!</definedName>
    <definedName name="tjf">#REF!</definedName>
    <definedName name="tlc" localSheetId="6">#REF!</definedName>
    <definedName name="tlc" localSheetId="5">#REF!</definedName>
    <definedName name="tlc" localSheetId="4">#REF!</definedName>
    <definedName name="tlc" localSheetId="7">#REF!</definedName>
    <definedName name="tlc">#REF!</definedName>
    <definedName name="tlf" localSheetId="4">#REF!</definedName>
    <definedName name="tlf">#REF!</definedName>
    <definedName name="tnp1_2" localSheetId="4">#REF!</definedName>
    <definedName name="tnp1_2">#REF!</definedName>
    <definedName name="tof" localSheetId="4">#REF!</definedName>
    <definedName name="tof">#REF!</definedName>
    <definedName name="TOT" localSheetId="4">#REF!</definedName>
    <definedName name="TOT">#REF!</definedName>
    <definedName name="total" localSheetId="4">#REF!</definedName>
    <definedName name="total" localSheetId="7">#REF!</definedName>
    <definedName name="total">#REF!</definedName>
    <definedName name="total_1" localSheetId="4">#REF!</definedName>
    <definedName name="total_1">#REF!</definedName>
    <definedName name="TOTAL_RESUMO">NA()</definedName>
    <definedName name="TotCrP" localSheetId="6">[4]CombLub!#REF!</definedName>
    <definedName name="TotCrP" localSheetId="5">[4]CombLub!#REF!</definedName>
    <definedName name="TotCrP" localSheetId="4">[4]CombLub!#REF!</definedName>
    <definedName name="TotCrP" localSheetId="7">[4]CombLub!#REF!</definedName>
    <definedName name="TotCrP">[4]CombLub!#REF!</definedName>
    <definedName name="TotCrP_1" localSheetId="6">[4]CombLub!#REF!</definedName>
    <definedName name="TotCrP_1" localSheetId="5">[4]CombLub!#REF!</definedName>
    <definedName name="TotCrP_1" localSheetId="4">[4]CombLub!#REF!</definedName>
    <definedName name="TotCrP_1" localSheetId="7">[4]CombLub!#REF!</definedName>
    <definedName name="TotCrP_1">[4]CombLub!#REF!</definedName>
    <definedName name="TotCrP_1_4" localSheetId="6">[4]CombLub!#REF!</definedName>
    <definedName name="TotCrP_1_4" localSheetId="5">[4]CombLub!#REF!</definedName>
    <definedName name="TotCrP_1_4" localSheetId="4">[4]CombLub!#REF!</definedName>
    <definedName name="TotCrP_1_4" localSheetId="7">[4]CombLub!#REF!</definedName>
    <definedName name="TotCrP_1_4">[4]CombLub!#REF!</definedName>
    <definedName name="TotCrP_4" localSheetId="6">[4]CombLub!#REF!</definedName>
    <definedName name="TotCrP_4" localSheetId="5">[4]CombLub!#REF!</definedName>
    <definedName name="TotCrP_4" localSheetId="4">[4]CombLub!#REF!</definedName>
    <definedName name="TotCrP_4" localSheetId="7">[4]CombLub!#REF!</definedName>
    <definedName name="TotCrP_4">[4]CombLub!#REF!</definedName>
    <definedName name="TotCrP_6" localSheetId="4">[4]CombLub!#REF!</definedName>
    <definedName name="TotCrP_6">[4]CombLub!#REF!</definedName>
    <definedName name="TotCrP_6_4" localSheetId="4">[4]CombLub!#REF!</definedName>
    <definedName name="TotCrP_6_4">[4]CombLub!#REF!</definedName>
    <definedName name="TOTQTS" localSheetId="4">[1]SERVIÇO!#REF!</definedName>
    <definedName name="TOTQTS">[1]SERVIÇO!#REF!</definedName>
    <definedName name="TotUSM" localSheetId="4">[4]CombLub!#REF!</definedName>
    <definedName name="TotUSM">[4]CombLub!#REF!</definedName>
    <definedName name="TotUSM_1" localSheetId="4">[4]CombLub!#REF!</definedName>
    <definedName name="TotUSM_1">[4]CombLub!#REF!</definedName>
    <definedName name="TotUSM_1_4" localSheetId="4">[4]CombLub!#REF!</definedName>
    <definedName name="TotUSM_1_4">[4]CombLub!#REF!</definedName>
    <definedName name="TotUSM_4" localSheetId="4">[4]CombLub!#REF!</definedName>
    <definedName name="TotUSM_4">[4]CombLub!#REF!</definedName>
    <definedName name="TotUSM_6" localSheetId="4">[4]CombLub!#REF!</definedName>
    <definedName name="TotUSM_6">[4]CombLub!#REF!</definedName>
    <definedName name="TotUSM_6_4" localSheetId="4">[4]CombLub!#REF!</definedName>
    <definedName name="TotUSM_6_4">[4]CombLub!#REF!</definedName>
    <definedName name="tp6_12" localSheetId="6">#REF!</definedName>
    <definedName name="tp6_12" localSheetId="5">#REF!</definedName>
    <definedName name="tp6_12" localSheetId="4">#REF!</definedName>
    <definedName name="tp6_12" localSheetId="7">#REF!</definedName>
    <definedName name="tp6_12">#REF!</definedName>
    <definedName name="tp6_16" localSheetId="6">#REF!</definedName>
    <definedName name="tp6_16" localSheetId="5">#REF!</definedName>
    <definedName name="tp6_16" localSheetId="4">#REF!</definedName>
    <definedName name="tp6_16" localSheetId="7">#REF!</definedName>
    <definedName name="tp6_16">#REF!</definedName>
    <definedName name="TPI" localSheetId="6">#REF!</definedName>
    <definedName name="TPI" localSheetId="5">#REF!</definedName>
    <definedName name="TPI" localSheetId="4">#REF!</definedName>
    <definedName name="TPI" localSheetId="7">#REF!</definedName>
    <definedName name="TPI">#REF!</definedName>
    <definedName name="tpl1_2" localSheetId="4">#REF!</definedName>
    <definedName name="tpl1_2">#REF!</definedName>
    <definedName name="tpmfs" localSheetId="4">#REF!</definedName>
    <definedName name="tpmfs">#REF!</definedName>
    <definedName name="TPP" localSheetId="4">#REF!</definedName>
    <definedName name="TPP">#REF!</definedName>
    <definedName name="transp" localSheetId="6">[4]Tel!#REF!</definedName>
    <definedName name="transp" localSheetId="5">[4]Tel!#REF!</definedName>
    <definedName name="transp" localSheetId="4">[4]Tel!#REF!</definedName>
    <definedName name="transp" localSheetId="7">[4]Tel!#REF!</definedName>
    <definedName name="transp">[4]Tel!#REF!</definedName>
    <definedName name="transp_1" localSheetId="6">[4]Tel!#REF!</definedName>
    <definedName name="transp_1" localSheetId="5">[4]Tel!#REF!</definedName>
    <definedName name="transp_1" localSheetId="4">[4]Tel!#REF!</definedName>
    <definedName name="transp_1" localSheetId="7">[4]Tel!#REF!</definedName>
    <definedName name="transp_1">[4]Tel!#REF!</definedName>
    <definedName name="transp_1_4" localSheetId="6">[4]Tel!#REF!</definedName>
    <definedName name="transp_1_4" localSheetId="5">[4]Tel!#REF!</definedName>
    <definedName name="transp_1_4" localSheetId="4">[4]Tel!#REF!</definedName>
    <definedName name="transp_1_4" localSheetId="7">[4]Tel!#REF!</definedName>
    <definedName name="transp_1_4">[4]Tel!#REF!</definedName>
    <definedName name="transp_4" localSheetId="6">[4]Tel!#REF!</definedName>
    <definedName name="transp_4" localSheetId="5">[4]Tel!#REF!</definedName>
    <definedName name="transp_4" localSheetId="4">[4]Tel!#REF!</definedName>
    <definedName name="transp_4" localSheetId="7">[4]Tel!#REF!</definedName>
    <definedName name="transp_4">[4]Tel!#REF!</definedName>
    <definedName name="transp_6" localSheetId="4">[4]Tel!#REF!</definedName>
    <definedName name="transp_6">[4]Tel!#REF!</definedName>
    <definedName name="transp_6_4" localSheetId="4">[4]Tel!#REF!</definedName>
    <definedName name="transp_6_4">[4]Tel!#REF!</definedName>
    <definedName name="trb" localSheetId="6">#REF!</definedName>
    <definedName name="trb" localSheetId="5">#REF!</definedName>
    <definedName name="trb" localSheetId="4">#REF!</definedName>
    <definedName name="trb" localSheetId="7">#REF!</definedName>
    <definedName name="trb">#REF!</definedName>
    <definedName name="tre" localSheetId="6">#REF!</definedName>
    <definedName name="tre" localSheetId="5">#REF!</definedName>
    <definedName name="tre" localSheetId="4">#REF!</definedName>
    <definedName name="tre" localSheetId="7">#REF!</definedName>
    <definedName name="tre">#REF!</definedName>
    <definedName name="TT">NA()</definedName>
    <definedName name="TT_1">NA()</definedName>
    <definedName name="TT_1_4">NA()</definedName>
    <definedName name="TT_4">NA()</definedName>
    <definedName name="TT_6">NA()</definedName>
    <definedName name="TT_6_4">NA()</definedName>
    <definedName name="ttc" localSheetId="6">#REF!</definedName>
    <definedName name="ttc" localSheetId="5">#REF!</definedName>
    <definedName name="ttc" localSheetId="4">#REF!</definedName>
    <definedName name="ttc" localSheetId="7">#REF!</definedName>
    <definedName name="ttc">#REF!</definedName>
    <definedName name="tte" localSheetId="6">#REF!</definedName>
    <definedName name="tte" localSheetId="5">#REF!</definedName>
    <definedName name="tte" localSheetId="4">#REF!</definedName>
    <definedName name="tte" localSheetId="7">#REF!</definedName>
    <definedName name="tte">#REF!</definedName>
    <definedName name="TTT" localSheetId="6">[1]SERVIÇO!#REF!</definedName>
    <definedName name="TTT" localSheetId="5">[1]SERVIÇO!#REF!</definedName>
    <definedName name="TTT" localSheetId="4">[1]SERVIÇO!#REF!</definedName>
    <definedName name="TTT" localSheetId="7">[1]SERVIÇO!#REF!</definedName>
    <definedName name="TTT">[1]SERVIÇO!#REF!</definedName>
    <definedName name="tus" localSheetId="6">#REF!</definedName>
    <definedName name="tus" localSheetId="5">#REF!</definedName>
    <definedName name="tus" localSheetId="4">#REF!</definedName>
    <definedName name="tus" localSheetId="7">#REF!</definedName>
    <definedName name="tus">#REF!</definedName>
    <definedName name="tuso" localSheetId="6">#REF!</definedName>
    <definedName name="tuso" localSheetId="5">#REF!</definedName>
    <definedName name="tuso" localSheetId="4">#REF!</definedName>
    <definedName name="tuso" localSheetId="7">#REF!</definedName>
    <definedName name="tuso">#REF!</definedName>
    <definedName name="TXTEQUIP" localSheetId="6">[1]SERVIÇO!#REF!</definedName>
    <definedName name="TXTEQUIP" localSheetId="5">[1]SERVIÇO!#REF!</definedName>
    <definedName name="TXTEQUIP" localSheetId="4">[1]SERVIÇO!#REF!</definedName>
    <definedName name="TXTEQUIP" localSheetId="7">[1]SERVIÇO!#REF!</definedName>
    <definedName name="TXTEQUIP">[1]SERVIÇO!#REF!</definedName>
    <definedName name="TXTMARCA" localSheetId="6">[1]SERVIÇO!#REF!</definedName>
    <definedName name="TXTMARCA" localSheetId="5">[1]SERVIÇO!#REF!</definedName>
    <definedName name="TXTMARCA" localSheetId="4">[1]SERVIÇO!#REF!</definedName>
    <definedName name="TXTMARCA" localSheetId="7">[1]SERVIÇO!#REF!</definedName>
    <definedName name="TXTMARCA">[1]SERVIÇO!#REF!</definedName>
    <definedName name="TXTMOD" localSheetId="6">[1]SERVIÇO!#REF!</definedName>
    <definedName name="TXTMOD" localSheetId="5">[1]SERVIÇO!#REF!</definedName>
    <definedName name="TXTMOD" localSheetId="4">[1]SERVIÇO!#REF!</definedName>
    <definedName name="TXTMOD" localSheetId="7">[1]SERVIÇO!#REF!</definedName>
    <definedName name="TXTMOD">[1]SERVIÇO!#REF!</definedName>
    <definedName name="TXTPOT" localSheetId="6">[1]SERVIÇO!#REF!</definedName>
    <definedName name="TXTPOT" localSheetId="5">[1]SERVIÇO!#REF!</definedName>
    <definedName name="TXTPOT" localSheetId="4">[1]SERVIÇO!#REF!</definedName>
    <definedName name="TXTPOT" localSheetId="7">[1]SERVIÇO!#REF!</definedName>
    <definedName name="TXTPOT">[1]SERVIÇO!#REF!</definedName>
    <definedName name="USS" localSheetId="6">#REF!</definedName>
    <definedName name="USS" localSheetId="5">#REF!</definedName>
    <definedName name="USS" localSheetId="4">#REF!</definedName>
    <definedName name="USS" localSheetId="7">#REF!</definedName>
    <definedName name="USS">#REF!</definedName>
    <definedName name="v60120_" localSheetId="6">#REF!</definedName>
    <definedName name="v60120_" localSheetId="5">#REF!</definedName>
    <definedName name="v60120_" localSheetId="4">#REF!</definedName>
    <definedName name="v60120_" localSheetId="7">#REF!</definedName>
    <definedName name="v60120_">#REF!</definedName>
    <definedName name="Vaz_Tot" localSheetId="6">#REF!</definedName>
    <definedName name="Vaz_Tot" localSheetId="5">#REF!</definedName>
    <definedName name="Vaz_Tot" localSheetId="4">#REF!</definedName>
    <definedName name="Vaz_Tot" localSheetId="7">#REF!</definedName>
    <definedName name="Vaz_Tot">#REF!</definedName>
    <definedName name="Vaz_Tot_1" localSheetId="4">#REF!</definedName>
    <definedName name="Vaz_Tot_1">#REF!</definedName>
    <definedName name="Vaz_Tot_1_4" localSheetId="4">#REF!</definedName>
    <definedName name="Vaz_Tot_1_4">#REF!</definedName>
    <definedName name="Vaz_Tot_4" localSheetId="4">#REF!</definedName>
    <definedName name="Vaz_Tot_4">#REF!</definedName>
    <definedName name="Vaz_Tot_6" localSheetId="4">#REF!</definedName>
    <definedName name="Vaz_Tot_6">#REF!</definedName>
    <definedName name="Vaz_Tot_6_4" localSheetId="4">#REF!</definedName>
    <definedName name="Vaz_Tot_6_4">#REF!</definedName>
    <definedName name="VazMed_ha" localSheetId="4">#REF!</definedName>
    <definedName name="VazMed_ha">#REF!</definedName>
    <definedName name="VazMed_ha_1" localSheetId="4">#REF!</definedName>
    <definedName name="VazMed_ha_1">#REF!</definedName>
    <definedName name="VazMed_ha_1_4" localSheetId="4">#REF!</definedName>
    <definedName name="VazMed_ha_1_4">#REF!</definedName>
    <definedName name="VazMed_ha_4" localSheetId="4">#REF!</definedName>
    <definedName name="VazMed_ha_4">#REF!</definedName>
    <definedName name="VazMed_ha_6" localSheetId="4">#REF!</definedName>
    <definedName name="VazMed_ha_6">#REF!</definedName>
    <definedName name="VazMed_ha_6_4" localSheetId="4">#REF!</definedName>
    <definedName name="VazMed_ha_6_4">#REF!</definedName>
    <definedName name="VII" localSheetId="4">#REF!</definedName>
    <definedName name="VII">#REF!</definedName>
    <definedName name="VIP" localSheetId="4">#REF!</definedName>
    <definedName name="VIP">#REF!</definedName>
    <definedName name="VLR" localSheetId="4">#REF!</definedName>
    <definedName name="VLR">#REF!</definedName>
    <definedName name="Vol_distrib" localSheetId="4">#REF!</definedName>
    <definedName name="Vol_distrib">#REF!</definedName>
    <definedName name="Vol_distrib_1" localSheetId="4">#REF!</definedName>
    <definedName name="Vol_distrib_1">#REF!</definedName>
    <definedName name="Vol_distrib_1_4" localSheetId="4">#REF!</definedName>
    <definedName name="Vol_distrib_1_4">#REF!</definedName>
    <definedName name="Vol_distrib_4" localSheetId="4">#REF!</definedName>
    <definedName name="Vol_distrib_4">#REF!</definedName>
    <definedName name="Vol_distrib_6" localSheetId="4">#REF!</definedName>
    <definedName name="Vol_distrib_6">#REF!</definedName>
    <definedName name="Vol_distrib_6_4" localSheetId="4">#REF!</definedName>
    <definedName name="Vol_distrib_6_4">#REF!</definedName>
    <definedName name="vsb" localSheetId="4">#REF!</definedName>
    <definedName name="vsb">#REF!</definedName>
    <definedName name="VTE" localSheetId="4">#REF!</definedName>
    <definedName name="VTE">#REF!</definedName>
    <definedName name="w">NA()</definedName>
    <definedName name="WITENS" localSheetId="6">[1]SERVIÇO!#REF!</definedName>
    <definedName name="WITENS" localSheetId="5">[1]SERVIÇO!#REF!</definedName>
    <definedName name="WITENS" localSheetId="4">[1]SERVIÇO!#REF!</definedName>
    <definedName name="WITENS" localSheetId="7">[1]SERVIÇO!#REF!</definedName>
    <definedName name="WITENS">[1]SERVIÇO!#REF!</definedName>
    <definedName name="WNMLOCAL" localSheetId="6">[1]SERVIÇO!#REF!</definedName>
    <definedName name="WNMLOCAL" localSheetId="5">[1]SERVIÇO!#REF!</definedName>
    <definedName name="WNMLOCAL" localSheetId="4">[1]SERVIÇO!#REF!</definedName>
    <definedName name="WNMLOCAL" localSheetId="7">[1]SERVIÇO!#REF!</definedName>
    <definedName name="WNMLOCAL">[1]SERVIÇO!#REF!</definedName>
    <definedName name="WNMMUN" localSheetId="6">[1]SERVIÇO!#REF!</definedName>
    <definedName name="WNMMUN" localSheetId="5">[1]SERVIÇO!#REF!</definedName>
    <definedName name="WNMMUN" localSheetId="4">[1]SERVIÇO!#REF!</definedName>
    <definedName name="WNMMUN" localSheetId="7">[1]SERVIÇO!#REF!</definedName>
    <definedName name="WNMMUN">[1]SERVIÇO!#REF!</definedName>
    <definedName name="WNMSERV" localSheetId="6">[1]SERVIÇO!#REF!</definedName>
    <definedName name="WNMSERV" localSheetId="5">[1]SERVIÇO!#REF!</definedName>
    <definedName name="WNMSERV" localSheetId="4">[1]SERVIÇO!#REF!</definedName>
    <definedName name="WNMSERV" localSheetId="7">[1]SERVIÇO!#REF!</definedName>
    <definedName name="WNMSERV">[1]SERVIÇO!#REF!</definedName>
    <definedName name="XALFA" localSheetId="4">[1]SERVIÇO!#REF!</definedName>
    <definedName name="XALFA">[1]SERVIÇO!#REF!</definedName>
    <definedName name="XDATA" localSheetId="4">[1]SERVIÇO!#REF!</definedName>
    <definedName name="XDATA">[1]SERVIÇO!#REF!</definedName>
    <definedName name="XITEM" localSheetId="4">[1]SERVIÇO!#REF!</definedName>
    <definedName name="XITEM">[1]SERVIÇO!#REF!</definedName>
    <definedName name="XLOC" localSheetId="4">[1]SERVIÇO!#REF!</definedName>
    <definedName name="XLOC">[1]SERVIÇO!#REF!</definedName>
    <definedName name="xnInforme_quantos_bebedouros____bebqt__if_bebqt__0__xlQt.bebedouros_invalida___ENTER_p_reinformar__xresp__branch_rqtderv" localSheetId="4">[1]SERVIÇO!#REF!</definedName>
    <definedName name="xnInforme_quantos_bebedouros____bebqt__if_bebqt__0__xlQt.bebedouros_invalida___ENTER_p_reinformar__xresp__branch_rqtderv">[1]SERVIÇO!#REF!</definedName>
    <definedName name="XNUCOPIAS" localSheetId="4">[1]SERVIÇO!#REF!</definedName>
    <definedName name="XNUCOPIAS">[1]SERVIÇO!#REF!</definedName>
    <definedName name="XRESP" localSheetId="4">[1]SERVIÇO!#REF!</definedName>
    <definedName name="XRESP">[1]SERVIÇO!#REF!</definedName>
    <definedName name="XTITRES" localSheetId="4">[1]SERVIÇO!#REF!</definedName>
    <definedName name="XTITRES">[1]SERVIÇO!#REF!</definedName>
    <definedName name="xxxxx" localSheetId="6">#REF!</definedName>
    <definedName name="xxxxx" localSheetId="5">#REF!</definedName>
    <definedName name="xxxxx" localSheetId="4">#REF!</definedName>
    <definedName name="xxxxx" localSheetId="7">#REF!</definedName>
    <definedName name="xxxxx">#REF!</definedName>
    <definedName name="xxxxxxxxxxxxxx" localSheetId="6">#REF!</definedName>
    <definedName name="xxxxxxxxxxxxxx" localSheetId="5">#REF!</definedName>
    <definedName name="xxxxxxxxxxxxxx" localSheetId="4">#REF!</definedName>
    <definedName name="xxxxxxxxxxxxxx" localSheetId="7">#REF!</definedName>
    <definedName name="xxxxxxxxxxxxxx">#REF!</definedName>
    <definedName name="zar" localSheetId="6">#REF!</definedName>
    <definedName name="zar" localSheetId="5">#REF!</definedName>
    <definedName name="zar" localSheetId="4">#REF!</definedName>
    <definedName name="zar" localSheetId="7">#REF!</definedName>
    <definedName name="zar">#REF!</definedName>
    <definedName name="ZECA" localSheetId="4">[1]SERVIÇO!#REF!</definedName>
    <definedName name="ZECA">[1]SERVIÇO!#REF!</definedName>
  </definedNames>
  <calcPr calcId="124519"/>
</workbook>
</file>

<file path=xl/calcChain.xml><?xml version="1.0" encoding="utf-8"?>
<calcChain xmlns="http://schemas.openxmlformats.org/spreadsheetml/2006/main">
  <c r="F22" i="29"/>
  <c r="F19"/>
  <c r="F18"/>
  <c r="F17"/>
  <c r="F13"/>
  <c r="F12"/>
  <c r="B23"/>
  <c r="C23"/>
  <c r="F13" i="20" l="1"/>
  <c r="A24" i="24"/>
  <c r="A22"/>
  <c r="F14" i="20"/>
  <c r="N22" i="29"/>
  <c r="F26" i="20"/>
  <c r="J22" i="29" l="1"/>
  <c r="I22"/>
  <c r="E22"/>
  <c r="J21"/>
  <c r="I21"/>
  <c r="F21"/>
  <c r="E21"/>
  <c r="J20"/>
  <c r="M20" s="1"/>
  <c r="N20" s="1"/>
  <c r="I20"/>
  <c r="F20"/>
  <c r="G20" s="1"/>
  <c r="E20"/>
  <c r="N19"/>
  <c r="J19"/>
  <c r="I19"/>
  <c r="H19"/>
  <c r="E19"/>
  <c r="J18"/>
  <c r="N18" s="1"/>
  <c r="I18"/>
  <c r="E18"/>
  <c r="J17"/>
  <c r="N17" s="1"/>
  <c r="I17"/>
  <c r="H17"/>
  <c r="E17"/>
  <c r="J16"/>
  <c r="M16" s="1"/>
  <c r="N16" s="1"/>
  <c r="I16"/>
  <c r="F16"/>
  <c r="G16" s="1"/>
  <c r="E16"/>
  <c r="J15"/>
  <c r="M15" s="1"/>
  <c r="N15" s="1"/>
  <c r="I15"/>
  <c r="F15"/>
  <c r="H15" s="1"/>
  <c r="E15"/>
  <c r="J14"/>
  <c r="M14" s="1"/>
  <c r="N14" s="1"/>
  <c r="I14"/>
  <c r="F14"/>
  <c r="G14" s="1"/>
  <c r="E14"/>
  <c r="J13"/>
  <c r="N13" s="1"/>
  <c r="I13"/>
  <c r="H13"/>
  <c r="E13"/>
  <c r="J12"/>
  <c r="N12" s="1"/>
  <c r="I12"/>
  <c r="E12"/>
  <c r="J11"/>
  <c r="M11" s="1"/>
  <c r="I11"/>
  <c r="F11"/>
  <c r="H11" s="1"/>
  <c r="E11"/>
  <c r="D157" i="20"/>
  <c r="G34"/>
  <c r="H34" s="1"/>
  <c r="E34"/>
  <c r="D34"/>
  <c r="C34"/>
  <c r="M21" i="29" l="1"/>
  <c r="N21" s="1"/>
  <c r="H21"/>
  <c r="G21"/>
  <c r="H16"/>
  <c r="H20"/>
  <c r="H12"/>
  <c r="G11"/>
  <c r="G15"/>
  <c r="E23"/>
  <c r="H14"/>
  <c r="H18"/>
  <c r="H22"/>
  <c r="F23"/>
  <c r="M23"/>
  <c r="N11"/>
  <c r="G23" l="1"/>
  <c r="H24" i="22" s="1"/>
  <c r="N23" i="29"/>
  <c r="H23" i="22" s="1"/>
  <c r="H22"/>
  <c r="H23" i="29"/>
  <c r="E157" i="20" l="1"/>
  <c r="C157"/>
  <c r="F26" i="21"/>
  <c r="G157" i="20" s="1"/>
  <c r="D24" i="22" l="1"/>
  <c r="C24"/>
  <c r="C24" i="24" s="1"/>
  <c r="B24" i="22"/>
  <c r="B24" i="24" s="1"/>
  <c r="H158" i="20"/>
  <c r="H157"/>
  <c r="G148"/>
  <c r="H148" s="1"/>
  <c r="E148"/>
  <c r="D148"/>
  <c r="C148"/>
  <c r="G147"/>
  <c r="E147"/>
  <c r="D147"/>
  <c r="C147"/>
  <c r="H128"/>
  <c r="G132"/>
  <c r="E132"/>
  <c r="D132"/>
  <c r="C132"/>
  <c r="G43"/>
  <c r="E43"/>
  <c r="D43"/>
  <c r="C43"/>
  <c r="B19" i="24"/>
  <c r="H15" i="22"/>
  <c r="G112" i="20"/>
  <c r="E112"/>
  <c r="D112"/>
  <c r="C112"/>
  <c r="H159" l="1"/>
  <c r="A10" i="21"/>
  <c r="A8"/>
  <c r="A19" i="24" l="1"/>
  <c r="A8"/>
  <c r="B8"/>
  <c r="C13" i="20" l="1"/>
  <c r="D13"/>
  <c r="E13"/>
  <c r="G13"/>
  <c r="G92"/>
  <c r="E92"/>
  <c r="C92"/>
  <c r="D92"/>
  <c r="D17" i="22"/>
  <c r="D16"/>
  <c r="H20" i="28"/>
  <c r="C15"/>
  <c r="A22" l="1"/>
  <c r="H13" i="20"/>
  <c r="F22" i="28"/>
  <c r="H16" i="22" l="1"/>
  <c r="H17"/>
  <c r="C17"/>
  <c r="B17"/>
  <c r="H98" i="20"/>
  <c r="H97"/>
  <c r="H93"/>
  <c r="H92"/>
  <c r="H88"/>
  <c r="H87"/>
  <c r="C16" i="22"/>
  <c r="B16"/>
  <c r="G70" i="20"/>
  <c r="H70" s="1"/>
  <c r="E70"/>
  <c r="C70"/>
  <c r="D70"/>
  <c r="H78"/>
  <c r="H77"/>
  <c r="H76"/>
  <c r="H75"/>
  <c r="H71"/>
  <c r="H66"/>
  <c r="H65"/>
  <c r="D15" i="22"/>
  <c r="C15"/>
  <c r="C11" i="24" s="1"/>
  <c r="B15" i="22"/>
  <c r="B11" i="24" s="1"/>
  <c r="G56" i="20"/>
  <c r="H56" s="1"/>
  <c r="E56"/>
  <c r="C56"/>
  <c r="D56"/>
  <c r="G55"/>
  <c r="H55" s="1"/>
  <c r="E55"/>
  <c r="C55"/>
  <c r="D55"/>
  <c r="G54"/>
  <c r="H54" s="1"/>
  <c r="E54"/>
  <c r="C54"/>
  <c r="D54"/>
  <c r="G53"/>
  <c r="H53" s="1"/>
  <c r="H57" s="1"/>
  <c r="E53"/>
  <c r="C53"/>
  <c r="D53"/>
  <c r="H48"/>
  <c r="G44"/>
  <c r="F44"/>
  <c r="E44"/>
  <c r="C44"/>
  <c r="D44"/>
  <c r="F43"/>
  <c r="H49"/>
  <c r="E14" i="22"/>
  <c r="D14"/>
  <c r="C14"/>
  <c r="C9" i="24" s="1"/>
  <c r="B14" i="22"/>
  <c r="B9" i="24" s="1"/>
  <c r="G33" i="20"/>
  <c r="G32"/>
  <c r="E33"/>
  <c r="E32"/>
  <c r="C33"/>
  <c r="C32"/>
  <c r="D33"/>
  <c r="D32"/>
  <c r="G31"/>
  <c r="E31"/>
  <c r="C31"/>
  <c r="D31"/>
  <c r="G30"/>
  <c r="E30"/>
  <c r="C30"/>
  <c r="D30"/>
  <c r="G26"/>
  <c r="E26"/>
  <c r="C26"/>
  <c r="D26"/>
  <c r="G22"/>
  <c r="G23"/>
  <c r="G24"/>
  <c r="G25"/>
  <c r="G21"/>
  <c r="E22"/>
  <c r="E23"/>
  <c r="E24"/>
  <c r="E25"/>
  <c r="E21"/>
  <c r="C22"/>
  <c r="C23"/>
  <c r="C24"/>
  <c r="C25"/>
  <c r="C21"/>
  <c r="D22"/>
  <c r="D23"/>
  <c r="D24"/>
  <c r="D25"/>
  <c r="D21"/>
  <c r="G20"/>
  <c r="E20"/>
  <c r="C20"/>
  <c r="D20"/>
  <c r="G19"/>
  <c r="E19"/>
  <c r="C19"/>
  <c r="D19"/>
  <c r="G18"/>
  <c r="E18"/>
  <c r="C18"/>
  <c r="D18"/>
  <c r="H22"/>
  <c r="G14"/>
  <c r="E14"/>
  <c r="C14"/>
  <c r="D14"/>
  <c r="H94" l="1"/>
  <c r="H89"/>
  <c r="H99"/>
  <c r="H50"/>
  <c r="H67"/>
  <c r="H72"/>
  <c r="H79"/>
  <c r="H44"/>
  <c r="H32"/>
  <c r="H31"/>
  <c r="H33"/>
  <c r="H43"/>
  <c r="H45" s="1"/>
  <c r="H26"/>
  <c r="H20"/>
  <c r="H21"/>
  <c r="H23"/>
  <c r="H24"/>
  <c r="H25"/>
  <c r="H19"/>
  <c r="H30"/>
  <c r="H18"/>
  <c r="H14"/>
  <c r="H15" s="1"/>
  <c r="H27" l="1"/>
  <c r="H35"/>
  <c r="H138"/>
  <c r="H152" l="1"/>
  <c r="H147"/>
  <c r="H149" s="1"/>
  <c r="H153"/>
  <c r="D23" i="22"/>
  <c r="C23"/>
  <c r="B23"/>
  <c r="D22"/>
  <c r="C22"/>
  <c r="C20" i="24" s="1"/>
  <c r="B22" i="22"/>
  <c r="B20" i="24" s="1"/>
  <c r="H154" i="20" l="1"/>
  <c r="H132"/>
  <c r="H137"/>
  <c r="H139" s="1"/>
  <c r="H133"/>
  <c r="H134" l="1"/>
  <c r="H127"/>
  <c r="H129" s="1"/>
  <c r="H47" i="17" l="1"/>
  <c r="H42"/>
  <c r="H34"/>
  <c r="H21"/>
  <c r="H49" l="1"/>
  <c r="C22" i="24" l="1"/>
  <c r="B22"/>
  <c r="A20" l="1"/>
  <c r="C15"/>
  <c r="A15"/>
  <c r="G14"/>
  <c r="G12"/>
  <c r="C13"/>
  <c r="A13"/>
  <c r="A11"/>
  <c r="H118" i="20" l="1"/>
  <c r="H117"/>
  <c r="H113"/>
  <c r="H112"/>
  <c r="H114" s="1"/>
  <c r="H108"/>
  <c r="H107"/>
  <c r="H109" l="1"/>
  <c r="H119"/>
  <c r="G21" i="24"/>
  <c r="G25" l="1"/>
  <c r="G23"/>
  <c r="G16"/>
  <c r="G10"/>
  <c r="J8" i="22" l="1"/>
  <c r="H7" i="20" l="1"/>
  <c r="H80" l="1"/>
  <c r="H81" s="1"/>
  <c r="H100"/>
  <c r="H101" s="1"/>
  <c r="H36"/>
  <c r="H37" s="1"/>
  <c r="H58"/>
  <c r="H59" s="1"/>
  <c r="H160"/>
  <c r="H161" s="1"/>
  <c r="H140"/>
  <c r="H141" s="1"/>
  <c r="H120"/>
  <c r="H121" s="1"/>
  <c r="B15" i="24"/>
  <c r="B13"/>
  <c r="C29" i="15" l="1"/>
  <c r="G47" i="17"/>
  <c r="G42"/>
  <c r="G34"/>
  <c r="G21"/>
  <c r="C24" i="16"/>
  <c r="H22"/>
  <c r="C16"/>
  <c r="C12"/>
  <c r="C22" i="15"/>
  <c r="C17"/>
  <c r="C13"/>
  <c r="C31" i="16" l="1"/>
  <c r="J7" i="22" s="1"/>
  <c r="G49" i="17"/>
  <c r="H6" i="20" l="1"/>
  <c r="J9" i="22"/>
  <c r="H8" i="20"/>
  <c r="H130" l="1"/>
  <c r="H131" s="1"/>
  <c r="H73"/>
  <c r="H74" s="1"/>
  <c r="H16"/>
  <c r="H17" s="1"/>
  <c r="H115"/>
  <c r="H116" s="1"/>
  <c r="H28"/>
  <c r="H29" s="1"/>
  <c r="H51"/>
  <c r="H52" s="1"/>
  <c r="H46"/>
  <c r="H47" s="1"/>
  <c r="H90"/>
  <c r="H91" s="1"/>
  <c r="H68"/>
  <c r="H69" s="1"/>
  <c r="H135"/>
  <c r="H136" s="1"/>
  <c r="H95"/>
  <c r="H96" s="1"/>
  <c r="H150"/>
  <c r="H151" s="1"/>
  <c r="H110"/>
  <c r="H111" s="1"/>
  <c r="H155"/>
  <c r="H156" s="1"/>
  <c r="H142" l="1"/>
  <c r="F23" i="22" s="1"/>
  <c r="G23" s="1"/>
  <c r="I23" s="1"/>
  <c r="H102" i="20"/>
  <c r="F17" i="22" s="1"/>
  <c r="G17" s="1"/>
  <c r="I17" s="1"/>
  <c r="H82" i="20"/>
  <c r="F16" i="22" s="1"/>
  <c r="G16" s="1"/>
  <c r="I16" s="1"/>
  <c r="H38" i="20"/>
  <c r="F14" i="22" s="1"/>
  <c r="G14" s="1"/>
  <c r="L14" s="1"/>
  <c r="H60" i="20"/>
  <c r="F15" i="22" s="1"/>
  <c r="G15" s="1"/>
  <c r="I15" s="1"/>
  <c r="H122" i="20"/>
  <c r="F22" i="22" s="1"/>
  <c r="G22" s="1"/>
  <c r="I22" s="1"/>
  <c r="H162" i="20"/>
  <c r="L18" i="22"/>
  <c r="L23" l="1"/>
  <c r="F24"/>
  <c r="G24" s="1"/>
  <c r="I24" s="1"/>
  <c r="D20" i="24"/>
  <c r="L17" i="22"/>
  <c r="I14"/>
  <c r="L16"/>
  <c r="L15"/>
  <c r="L22"/>
  <c r="D22" i="24"/>
  <c r="D13"/>
  <c r="D11"/>
  <c r="D15"/>
  <c r="L27" i="22"/>
  <c r="E20" i="24" l="1"/>
  <c r="F20"/>
  <c r="D9"/>
  <c r="E9" s="1"/>
  <c r="I18" i="22"/>
  <c r="D24" i="24"/>
  <c r="F24" s="1"/>
  <c r="I25" i="22"/>
  <c r="L24"/>
  <c r="F13" i="24"/>
  <c r="E13"/>
  <c r="E11"/>
  <c r="F11"/>
  <c r="F22"/>
  <c r="E22"/>
  <c r="F15"/>
  <c r="E15"/>
  <c r="D26" l="1"/>
  <c r="G20"/>
  <c r="F26"/>
  <c r="E17"/>
  <c r="D17"/>
  <c r="I27" i="22"/>
  <c r="J25" s="1"/>
  <c r="F9" i="24"/>
  <c r="G9" s="1"/>
  <c r="E24"/>
  <c r="G24" s="1"/>
  <c r="G22"/>
  <c r="G11"/>
  <c r="G13"/>
  <c r="G15"/>
  <c r="E26" l="1"/>
  <c r="D28"/>
  <c r="E28"/>
  <c r="F17"/>
  <c r="F28" s="1"/>
  <c r="G17"/>
  <c r="J14" i="22"/>
  <c r="J22"/>
  <c r="J24"/>
  <c r="J16"/>
  <c r="J23"/>
  <c r="J17"/>
  <c r="J15"/>
  <c r="J27"/>
  <c r="J18"/>
  <c r="G26" i="24" l="1"/>
  <c r="G28" s="1"/>
</calcChain>
</file>

<file path=xl/sharedStrings.xml><?xml version="1.0" encoding="utf-8"?>
<sst xmlns="http://schemas.openxmlformats.org/spreadsheetml/2006/main" count="591" uniqueCount="320">
  <si>
    <t>ITEM</t>
  </si>
  <si>
    <t>1.1</t>
  </si>
  <si>
    <t>M</t>
  </si>
  <si>
    <t>1.2</t>
  </si>
  <si>
    <t>1.3</t>
  </si>
  <si>
    <t>1.4</t>
  </si>
  <si>
    <t>UNIDADE</t>
  </si>
  <si>
    <t>QUANTIDADE</t>
  </si>
  <si>
    <t>2.1</t>
  </si>
  <si>
    <t>2.2</t>
  </si>
  <si>
    <t>2.3</t>
  </si>
  <si>
    <t>TOTAL DO ITEM 1</t>
  </si>
  <si>
    <t>TOTAL DO ITEM 2</t>
  </si>
  <si>
    <t>DISCRIMINAÇÃO</t>
  </si>
  <si>
    <t>Objeto:</t>
  </si>
  <si>
    <t>Quantidade</t>
  </si>
  <si>
    <t>A3</t>
  </si>
  <si>
    <t>A2</t>
  </si>
  <si>
    <t>A1</t>
  </si>
  <si>
    <t>B2</t>
  </si>
  <si>
    <t>B1</t>
  </si>
  <si>
    <t>Unidade</t>
  </si>
  <si>
    <t>H</t>
  </si>
  <si>
    <t>MEMÓRIA DE CALCULO DO BDI DE EQUIPAMENTOS/MATERIAIS</t>
  </si>
  <si>
    <t>BDI APLICADO NA OBRA</t>
  </si>
  <si>
    <t>FAIXAS DE ADMISSIBILIDADE DE ACORDO COM O ACORDÃO N. 2622/2013 E MANUAL DO TCU</t>
  </si>
  <si>
    <t xml:space="preserve">DISCRIMINAÇÃO </t>
  </si>
  <si>
    <t>PERC.     (%)</t>
  </si>
  <si>
    <t>MÍNIMO</t>
  </si>
  <si>
    <t>MÉDIO</t>
  </si>
  <si>
    <t>MÁXIMO</t>
  </si>
  <si>
    <t>1.00</t>
  </si>
  <si>
    <t xml:space="preserve"> Despesas Indiretas</t>
  </si>
  <si>
    <t>Seguro e Garantia</t>
  </si>
  <si>
    <t>Riscos e Imprevistos</t>
  </si>
  <si>
    <t>Despesas Financeiras</t>
  </si>
  <si>
    <t>A4</t>
  </si>
  <si>
    <t>Administração Central</t>
  </si>
  <si>
    <t>Total do Grupo A =</t>
  </si>
  <si>
    <t>2.00</t>
  </si>
  <si>
    <t>Benefício</t>
  </si>
  <si>
    <t>LUCRO</t>
  </si>
  <si>
    <t>Total do Grupo B =</t>
  </si>
  <si>
    <t>3.00</t>
  </si>
  <si>
    <t>Impostos</t>
  </si>
  <si>
    <t>C1</t>
  </si>
  <si>
    <t>PIS / PASEP</t>
  </si>
  <si>
    <t>C2</t>
  </si>
  <si>
    <t>COFINS</t>
  </si>
  <si>
    <t>Total do Grupo C =</t>
  </si>
  <si>
    <t>VALORES DO BDI DIFERENCIADO PARA CONSTRUÇÃO DE EDIFÍCIOS DE ACORDO COM O ACORDÃO N. 2622/2013 DO TCU</t>
  </si>
  <si>
    <t>Fórmula Para Cálculo do B.D.I</t>
  </si>
  <si>
    <t>BDI =(((1+A4+A1+A2)*(1+A3)*(1+B))/(1-C))-1</t>
  </si>
  <si>
    <t>1º QUARTIL</t>
  </si>
  <si>
    <t>3º QUARTIL</t>
  </si>
  <si>
    <t>Bonificação Sobre Despesas indiretas (B.D.I) =</t>
  </si>
  <si>
    <t>MEMÓRIA DE CALCULO DO BDI  DOS SERVIÇOS</t>
  </si>
  <si>
    <t>FAIXAS DE ADMISSIBILIDADE DE ACORDO COM O ACORDÃO N. 2622/2013 DO TCU</t>
  </si>
  <si>
    <t>B-1</t>
  </si>
  <si>
    <t>CÁLCULO DO ISS</t>
  </si>
  <si>
    <t>C-1</t>
  </si>
  <si>
    <t>ALÍQUOTA MUNICIPAL (%)</t>
  </si>
  <si>
    <t>% DE MÃO DE OBRA</t>
  </si>
  <si>
    <t>ALÍQUOTA FINAL (%)</t>
  </si>
  <si>
    <t>C-2</t>
  </si>
  <si>
    <t>C-3</t>
  </si>
  <si>
    <t>ISS</t>
  </si>
  <si>
    <t>C-4</t>
  </si>
  <si>
    <t>CPRB (Contribuição Previdenciária sobre o Lucro Bruto)</t>
  </si>
  <si>
    <t>VALORES DO BDI PARA CONSTRUÇÃO DE EDIFÍCIOS DE ACORDO COM O ACORDÃO N. 2622/2013 DO TCU</t>
  </si>
  <si>
    <t>BDI =(((1+A4+A1+A2)*(1+A3)*(1+B1))/(1-C))-1</t>
  </si>
  <si>
    <t>%</t>
  </si>
  <si>
    <t>A</t>
  </si>
  <si>
    <t>ENCARGOS SOCIAIS BÁSICOS</t>
  </si>
  <si>
    <t>INSS</t>
  </si>
  <si>
    <t>SESI</t>
  </si>
  <si>
    <t>SENAI</t>
  </si>
  <si>
    <t>INCRA</t>
  </si>
  <si>
    <t>A5</t>
  </si>
  <si>
    <t>SEBRAE</t>
  </si>
  <si>
    <t>A6</t>
  </si>
  <si>
    <t>Salário-Educação</t>
  </si>
  <si>
    <t>A7</t>
  </si>
  <si>
    <t>Seguro Contra Acidentes de Trabalho</t>
  </si>
  <si>
    <t>A8</t>
  </si>
  <si>
    <t>FGTS</t>
  </si>
  <si>
    <t>A9</t>
  </si>
  <si>
    <t>SECONCI</t>
  </si>
  <si>
    <t>SUBTOTAL DE "A"</t>
  </si>
  <si>
    <t>B</t>
  </si>
  <si>
    <t xml:space="preserve"> ENCARGOS SOCIAIS QUE RECEBEM INCIDÊNCIA DE "A"</t>
  </si>
  <si>
    <t>Repouso Semanal Remunerado</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</si>
  <si>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</si>
  <si>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</si>
  <si>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</si>
  <si>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</si>
  <si>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</si>
  <si>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</si>
  <si>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</si>
  <si>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</si>
  <si>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</si>
  <si>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</si>
  <si>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</si>
  <si>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</si>
  <si>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</si>
  <si>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</si>
  <si>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</si>
  <si>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</si>
  <si>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</si>
  <si>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</si>
  <si>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</si>
  <si>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 xml:space="preserve"> ENCARGOS SOCIAIS QUE NÃO RECEBEM INCIDÊNCIA DE "A"</t>
  </si>
  <si>
    <t>Aviso Prévio Indenizado</t>
  </si>
  <si>
    <t>Aviso Prévio Trabalhado</t>
  </si>
  <si>
    <t>C3</t>
  </si>
  <si>
    <t>Férias Indenizadas</t>
  </si>
  <si>
    <t>C4</t>
  </si>
  <si>
    <t>Depósito Rescisão Sem Justa Causa</t>
  </si>
  <si>
    <t>C5</t>
  </si>
  <si>
    <t>Indenização Adicional</t>
  </si>
  <si>
    <t>SUBTOTAL DE "C"</t>
  </si>
  <si>
    <t>D</t>
  </si>
  <si>
    <t xml:space="preserve"> REINCIDÊNCIAS</t>
  </si>
  <si>
    <t>D1</t>
  </si>
  <si>
    <t>Reincidência de Grupo A sobre Grupo B</t>
  </si>
  <si>
    <t>D2</t>
  </si>
  <si>
    <t>Reincidência de Grupo A sobre Aviso Prévio Trabalhado e
Reincidência do FGTS sobre Aviso Prévio Indenizado</t>
  </si>
  <si>
    <t>SUBTOTAL DE "D"</t>
  </si>
  <si>
    <t>TOTAIS DE ENCARGOS SOCIAIS</t>
  </si>
  <si>
    <t>Referência</t>
  </si>
  <si>
    <t>Mês/ano</t>
  </si>
  <si>
    <t>PREÇO UNITÁRIO</t>
  </si>
  <si>
    <t>PREÇO TOTAL</t>
  </si>
  <si>
    <t>Projeto:</t>
  </si>
  <si>
    <t>Especificações / Detalhamentos para Composições</t>
  </si>
  <si>
    <t>M²</t>
  </si>
  <si>
    <t>M³</t>
  </si>
  <si>
    <t>SINAPI 88316</t>
  </si>
  <si>
    <t>TOTAL GERAL</t>
  </si>
  <si>
    <t>COMPOSIÇÃO</t>
  </si>
  <si>
    <t>PREÇO UNITÁRIO TOTAL:</t>
  </si>
  <si>
    <t>SERVENTE COM ENCARGOS COMPLEMENTARES</t>
  </si>
  <si>
    <t>KG</t>
  </si>
  <si>
    <t xml:space="preserve">DISCRIMINAÇÃO DOS SERVIÇOS </t>
  </si>
  <si>
    <t>VALOR UNITÁRIO</t>
  </si>
  <si>
    <t>VALOR TOTAL</t>
  </si>
  <si>
    <t>SERVIÇOS PRELIMINARES</t>
  </si>
  <si>
    <t>Companhia de Desenvolvimento dos Vales do São Francisco e Parnaíba - CODEVASF</t>
  </si>
  <si>
    <t>B.D.I. Materiais (12,00%)</t>
  </si>
  <si>
    <t>Subtotal (MAT):</t>
  </si>
  <si>
    <t>B.D.I. Serviços:</t>
  </si>
  <si>
    <t>B.D.I. Materiais:</t>
  </si>
  <si>
    <t>Encargos Sociais:</t>
  </si>
  <si>
    <t>Total (MAT com B.D.I):</t>
  </si>
  <si>
    <t>Total (MO com encargos e BDI):</t>
  </si>
  <si>
    <t>Nº</t>
  </si>
  <si>
    <t>CÓDIGO</t>
  </si>
  <si>
    <t>Subtotal (Serviços):</t>
  </si>
  <si>
    <t>Subtotal (Mão-de-obra):</t>
  </si>
  <si>
    <t>B.D.I. - MO / Serviços:</t>
  </si>
  <si>
    <t>B.D.I. - Materiais:</t>
  </si>
  <si>
    <t>Total (Serviços com B.D.I):</t>
  </si>
  <si>
    <t>MO</t>
  </si>
  <si>
    <t>SERV</t>
  </si>
  <si>
    <t>MAT</t>
  </si>
  <si>
    <t>INSUMOS</t>
  </si>
  <si>
    <t>Itens/Especificações, Referências de Preços, Unidades e Valores Unitários para Composições de Custos</t>
  </si>
  <si>
    <t>Mês de referência:</t>
  </si>
  <si>
    <t>2ª Superintendência Regional - 2ª SR / Gerência Regional de Revitalização - 2ª/GRR</t>
  </si>
  <si>
    <t>% do Total</t>
  </si>
  <si>
    <t>COMPOSIÇÕES DE CUSTOS</t>
  </si>
  <si>
    <t>Mínimo (70%)</t>
  </si>
  <si>
    <t>Ministério do Desenvolvimento Regional - MDR</t>
  </si>
  <si>
    <t>PARCELA 1</t>
  </si>
  <si>
    <t>PARCELA 2</t>
  </si>
  <si>
    <t>TOTAL</t>
  </si>
  <si>
    <t>MÊS 1</t>
  </si>
  <si>
    <t>MÊS 2</t>
  </si>
  <si>
    <t>70% do Orçado</t>
  </si>
  <si>
    <t>Valor Unitário (Não Desonerado)</t>
  </si>
  <si>
    <t>Cotações</t>
  </si>
  <si>
    <t>3 - Atentar para que cada componente de composição de custos tenha a mesma descrição e valor em todas as composições, para que um mesmo item não apresente valor diferente nas composições.</t>
  </si>
  <si>
    <t>Horistas</t>
  </si>
  <si>
    <t>Mensalistas</t>
  </si>
  <si>
    <t>DETALHAMENTO DOS ENCARGOS SOCIAIS - HORISTAS E MENSALISTAS (SEM DESONERAÇÃO)</t>
  </si>
  <si>
    <t>ENCARGOS SOCIAIS (HORISTAS):</t>
  </si>
  <si>
    <t>CPU - 1</t>
  </si>
  <si>
    <t>MÃO-DE-OBRA</t>
  </si>
  <si>
    <t>CARPINTEIRO DE FORMAS COM ENCARGOS COMPLEMENTARES</t>
  </si>
  <si>
    <t>SINAPI 88262</t>
  </si>
  <si>
    <t>CPU - 4</t>
  </si>
  <si>
    <t>CPU - 5</t>
  </si>
  <si>
    <t>CPU - 6</t>
  </si>
  <si>
    <t>CPU - 7</t>
  </si>
  <si>
    <t>CHP</t>
  </si>
  <si>
    <t>VALOR TOTAL UNITÁRIO</t>
  </si>
  <si>
    <t>QUANTIDADE UNITÁRIA</t>
  </si>
  <si>
    <t>QUANTIDADE TOTAL</t>
  </si>
  <si>
    <t>QUANTIDADE TOTAL GLOBAL</t>
  </si>
  <si>
    <t>MESTRE DE OBRAS COM ENCARGOS COMPLEMENTARES</t>
  </si>
  <si>
    <t>SINAPI 90780</t>
  </si>
  <si>
    <t>LOCAÇÃO DE CONTAINER 2,30 x 6,00 M, ALT. 2,50 M, COM 1 SANITÁRIO, PARA ESCRITORIO, COMPLETO, SEM DIVISÓRIAS INTERNAS</t>
  </si>
  <si>
    <t>SINAPI 10775</t>
  </si>
  <si>
    <t>MÊS</t>
  </si>
  <si>
    <t>CONSUMO DE ENERGIA ELÉTRICA</t>
  </si>
  <si>
    <t>10555/ORSE</t>
  </si>
  <si>
    <t>INTERNET - DISPÊNDIO MENSAL</t>
  </si>
  <si>
    <t>10558/ORSE</t>
  </si>
  <si>
    <t>ALUGUEL DE ARMÁRIO DE AÇO E VIDROS</t>
  </si>
  <si>
    <t>10537/ORSE</t>
  </si>
  <si>
    <t>ALUGUEL DE CADEIRA SEM BRAÇOS</t>
  </si>
  <si>
    <t>10531/ORSE</t>
  </si>
  <si>
    <t>ALUGUEL DE COMPUTADOR NOTEBOOK</t>
  </si>
  <si>
    <t>10540/ORSE</t>
  </si>
  <si>
    <t>ALUGUEL DE IMPRESSORA COLORIDA - LASER</t>
  </si>
  <si>
    <t>10541/ORSE</t>
  </si>
  <si>
    <t>ALUGUEL DE MESA PARA REUNIÃO</t>
  </si>
  <si>
    <t>10530/ORSE</t>
  </si>
  <si>
    <t>CODEVASF</t>
  </si>
  <si>
    <t>SERVIÇOS</t>
  </si>
  <si>
    <t>ÁGUA - CONSUMO EM VOLUME</t>
  </si>
  <si>
    <t>08978/ORSE</t>
  </si>
  <si>
    <t>MATERIAL DE ESCRITÓRIO</t>
  </si>
  <si>
    <t>10562/ORSE</t>
  </si>
  <si>
    <t>MATERIAL DE LIMPEZA</t>
  </si>
  <si>
    <t>MEDICAMENTOS DE PRIMEIROS SOCORROS</t>
  </si>
  <si>
    <t>10563/ORSE</t>
  </si>
  <si>
    <t>10564/ORSE</t>
  </si>
  <si>
    <t>GASOLINA COMUM</t>
  </si>
  <si>
    <t>L</t>
  </si>
  <si>
    <t>2ª Superintendência Regional - Gerência Regional de Revitalização - Unidade de Meio Ambiente (2ª/GRR/UMA)</t>
  </si>
  <si>
    <t>CPU - 2</t>
  </si>
  <si>
    <t>PLACA DE OBRA EM CHAPA DE AÇO GALVANIZADO (1,50 x 3,00 M) - FORNECIMENTO E INSTALAÇÃO</t>
  </si>
  <si>
    <t>SARRAFO DE MADEIRA NÃO APARELHADA *2,5 X 7* CM, MAÇARANDUBA, ANGELIM OU EQUIVALENTE DA REGIÃO</t>
  </si>
  <si>
    <t>SINAPI 4417</t>
  </si>
  <si>
    <t>PONTALETE DE MADEIRA NÃO APARELHADA *7,5 X 7,5* CM (3 X 3") PINUS, MISTA OU EQUIVALENTE DA REGIÃO</t>
  </si>
  <si>
    <t>SINAPI 4491</t>
  </si>
  <si>
    <t>PLACA DE OBRA (PARA CONSTRUÇÃO CIVIL) EM CHAPA GALVANIZADA *N. 22*, ADESIVADA, DE *2,0 X 1,125* M</t>
  </si>
  <si>
    <t>SINAPI 4813</t>
  </si>
  <si>
    <t>SINAPI 5075</t>
  </si>
  <si>
    <t>PREGO DE AÇO POLIDO COM CABECA 18 X 30 (2 3/4 X 10)</t>
  </si>
  <si>
    <t>Nº TOTAL DE UNIDADES</t>
  </si>
  <si>
    <t>SINAPI 5824</t>
  </si>
  <si>
    <t>MINISTÉRIO DO DESENVOLVIMENTO REGIONAL - MDR</t>
  </si>
  <si>
    <t>COMPANHIA DE DESENVOLVIMENTO DOS VALES DO SÃO FRANCISCO E DO PARNAÍBA</t>
  </si>
  <si>
    <t>2ª SUPERINTENDÊNCIA REGIONAL- Gerência Regional de Revitalização</t>
  </si>
  <si>
    <t>MEMÓRIA DE CÁLCULO DOS MOMENTOS DE TRANSPORTE PARA MOBILIZAÇÃO E DESMOBILIZAÇÃO</t>
  </si>
  <si>
    <t>Cidade de Origem:</t>
  </si>
  <si>
    <t>Destino:</t>
  </si>
  <si>
    <t>Dist.  A Origem :</t>
  </si>
  <si>
    <t xml:space="preserve"> km</t>
  </si>
  <si>
    <t>Distância Total:</t>
  </si>
  <si>
    <t>Peso das máquinas:</t>
  </si>
  <si>
    <t>ton</t>
  </si>
  <si>
    <t>Peso dos materiais:</t>
  </si>
  <si>
    <t>Total</t>
  </si>
  <si>
    <t xml:space="preserve"> ton</t>
  </si>
  <si>
    <t xml:space="preserve"> t x km</t>
  </si>
  <si>
    <t>TONxKM</t>
  </si>
  <si>
    <t>KM</t>
  </si>
  <si>
    <t>2 - Caso se pretenda alterar o cronograma de execução físico-financeira na aba "Cronograma_Desembolso", atentar para que o somatório das liberações fiquem equivalentes ao valor total do item;</t>
  </si>
  <si>
    <t>2ª Superintendência Regional - Gerência de Revitalização - Unidade de Meio Ambiente (2ª/GRR/UMA)</t>
  </si>
  <si>
    <t>2ª Superintendência Regional - 2ª SR / Gerência Regional de Revitalização - Unidade de Meio Ambiente (2ª/GRR/UMA)</t>
  </si>
  <si>
    <t>SINAPI 88243</t>
  </si>
  <si>
    <t>AJUDANTE ESPECIALIZADO COM ENCARGOS COMPLEMENTARES</t>
  </si>
  <si>
    <t>SINAPI 93358</t>
  </si>
  <si>
    <t>CAMINHÃO TOCO, PBT 16.000 KG, CARGA ÚTIL MÁXIMA DE 10.685 KG, DISTÂNCIA ENTRE EIXOS DE 4,80 M, POTÊNCIA DO MOTOR DE 189 CV, INCLUSIVE CARROCERIA FIXA ABERTA DE MADEIRA PARA TRANSPORTE GERAL DE CARGA SECA, DIMENSÕES APROXIMADAS DE 2,50 X 7,00 X 0,50 M - CHP DIURNO. AF_06/2014</t>
  </si>
  <si>
    <t>Instruções para preenchimento da Planilha Orçamentária:</t>
  </si>
  <si>
    <t>4 - Os descontos de cada item deverão ser lineares, conforme Edital.</t>
  </si>
  <si>
    <t>B.D.I. MO (26,00%)</t>
  </si>
  <si>
    <t>B.D.I. Serviços (26,00%)</t>
  </si>
  <si>
    <t>Implantação de revestimento para impermeabilização dos tanques de piscicultura da 2ª/CIX da Codevasf.</t>
  </si>
  <si>
    <t>Dist. Irecê ao 2ª/CIX:</t>
  </si>
  <si>
    <t>Máquinas e implementos</t>
  </si>
  <si>
    <t>ESCAVAÇÃO MANUAL DE VALA COM PROFUNDIDADE MENOR OU IGUAL A 1,30 M. AF_03/2016</t>
  </si>
  <si>
    <t>SERVIÇOS E OBRAS PARA IMPLANTAÇÃO DE REVESTIMENTO EM PVC COM GEOTEXTIL NOS TANQUES DE PISCICULTURA</t>
  </si>
  <si>
    <t>SINAPI 93382</t>
  </si>
  <si>
    <t>REATERRO MANUAL DE VALAS COM COMPACTAÇÃO MECANIZADA. AF_04/2016</t>
  </si>
  <si>
    <t>CPU - 3</t>
  </si>
  <si>
    <t>ENGENHEIRO (CIVIL, DE PESCA, AGRÔNOMO, AMBIENTAL) DE OBRAS PLENO COM ENCARGOS COMPLEMENTARES</t>
  </si>
  <si>
    <t>SINAPI 90778</t>
  </si>
  <si>
    <t>MATERIAL</t>
  </si>
  <si>
    <t>TRANSPORTE COMERCIAL COM CAMINHÃO CARROCERIA 9 T, RODOVIA PAVIMENTADA - MOBILIZAÇÃO</t>
  </si>
  <si>
    <t>TRANSPORTE COMERCIAL COM CAMINHÃO CARROCERIA 9 T, RODOVIA PAVIMENTADA - DESMOBILIZAÇÃO</t>
  </si>
  <si>
    <t>FORNECIMENTO E INSTALAÇÃO DE GEOMEMBRANA LISA EM PVC (POLICLORETO DE VINILA) EM TANQUES DE PISCICULTURA, COM GEOTEXTIL G-150 G/CM², RESISTÊNCIA A RAIOS ULTRAVIOLETA, RESISTÊNCIA QUÍMICA, ATÓXICA, ESPESSURA DE 1,00 MM (1.000 MICRAS), COR PRETA, INCLUINDO ESCADAS E TUBULAÇÕES.</t>
  </si>
  <si>
    <t>COTAÇÃO</t>
  </si>
  <si>
    <t>Irecê/BA</t>
  </si>
  <si>
    <t>Xique-Xique/BA</t>
  </si>
  <si>
    <t>VEÍCULO TIPO PICK UP 1.6 FLEX (101 CV), SEM MOTORISTA - INCLUSO COMBUSTÍVEL, LUBRIFICANTES E MANUTENÇÃO</t>
  </si>
  <si>
    <t>SINAPI 4022</t>
  </si>
  <si>
    <t>GEOMEMBRANA LISA EM PVC (POLICLORETO DE VINILA) PARA REVESTIMENTO DE TANQUES DE PISCICULTURA, OBTIDO POR PROCESSO DE CALANDRAGEM, CONFECCIONADA EM FÁBRICA POR SOLDA ELETRÔNICA DE ALTA FREQUÊNCIA, COM FORMULAÇÃO ANTI RAIOS ULTRAVIOLETA E ANTIOXIDANTE, ATÓXICA, COR PRETA, ESPESSURA DE 1,00 MM (1.000 MICRAS), COM GEOTEXTIL ACOPLADO G-150 G/CM²</t>
  </si>
  <si>
    <t>1 - Tanque</t>
  </si>
  <si>
    <t>2 - Largura (m)</t>
  </si>
  <si>
    <t>3 - Comprimento (m)</t>
  </si>
  <si>
    <t>4 - Altura (m)</t>
  </si>
  <si>
    <t>5 - Perímetro (m)</t>
  </si>
  <si>
    <t>6 - Área interna (m²)</t>
  </si>
  <si>
    <t>7 - Área interna + 5%(m²)</t>
  </si>
  <si>
    <t>8 - Volume interno (m³)</t>
  </si>
  <si>
    <t>9 - Largura para ancoragem (m)</t>
  </si>
  <si>
    <t>10 - Comprimento para ancoragem (m)</t>
  </si>
  <si>
    <t>11 - Largura de escavação da ancoragem (m)</t>
  </si>
  <si>
    <t>12 - Profundidade de escavação para ancoragem (m)</t>
  </si>
  <si>
    <t>13 - Volume de escavação para ancoragem (m³)</t>
  </si>
  <si>
    <t>14 - Volume de aterro para ancoragem (m³)</t>
  </si>
  <si>
    <t>E1</t>
  </si>
  <si>
    <t>E2</t>
  </si>
  <si>
    <t>E3</t>
  </si>
  <si>
    <t>D5</t>
  </si>
  <si>
    <t>D6</t>
  </si>
  <si>
    <t>D7</t>
  </si>
  <si>
    <t>MEMÓRIA DE CÁLCULOS PARA ESCAVAÇÕES E ATERROS E MATERIAL DE 1ª CATEGORIA</t>
  </si>
  <si>
    <r>
      <t xml:space="preserve">1 - Para atualização ou contrução do orçamento, deverão ser alterados apenas os valores unitários de cada item de composição constantes na aba "Itens para CPUs", uma vez que todas as planilhas de composições orçamentárias estão </t>
    </r>
    <r>
      <rPr>
        <i/>
        <sz val="14"/>
        <color theme="1"/>
        <rFont val="Times New Roman"/>
        <family val="1"/>
      </rPr>
      <t>linkadas</t>
    </r>
    <r>
      <rPr>
        <sz val="14"/>
        <color theme="1"/>
        <rFont val="Times New Roman"/>
        <family val="1"/>
      </rPr>
      <t xml:space="preserve"> a ela;</t>
    </r>
  </si>
  <si>
    <t>ESCAVAÇÃO MANUAL DE VALA COM PROFUNDIDADE MENOR OU IGUAL A 1,30 M. AF_03/2016 (MATERIAL DE ESCAVAÇÃO DE 1ª CATEGORIA)</t>
  </si>
  <si>
    <t>REATERRO MANUAL DE VALAS COM COMPACTAÇÃO MECANIZADA. AF_04/2016 (MATERIAL DE 1ª CATEGORIA)</t>
  </si>
  <si>
    <t>Serão impermeablizados</t>
  </si>
  <si>
    <t>Não receberão intervenções</t>
  </si>
  <si>
    <t>Materiais e ferramentas</t>
  </si>
  <si>
    <t>ADMINISTRAÇÃO LOCAL E MANUTENÇÃO DO CANTEIRO DE OBRAS</t>
  </si>
  <si>
    <t>Execução de obras e serviços para impermeabilização, por meio da instalação de revestimento em geomembrana lisa, dos tanques escavados de piscicultura do Centro Integrado de Recursos Pesqueiros e Aquicultura de Xique-Xique, no Estado da Bahia, na área de jurisdição da 2ª Superintendência Regional da Codevasf.</t>
  </si>
</sst>
</file>

<file path=xl/styles.xml><?xml version="1.0" encoding="utf-8"?>
<styleSheet xmlns="http://schemas.openxmlformats.org/spreadsheetml/2006/main">
  <numFmts count="12">
    <numFmt numFmtId="43" formatCode="_-* #,##0.00_-;\-* #,##0.00_-;_-* &quot;-&quot;??_-;_-@_-"/>
    <numFmt numFmtId="164" formatCode="_-&quot;R$&quot;\ * #,##0.00_-;\-&quot;R$&quot;\ * #,##0.00_-;_-&quot;R$&quot;\ * &quot;-&quot;??_-;_-@_-"/>
    <numFmt numFmtId="165" formatCode="_(&quot;R$ &quot;* #,##0.00_);_(&quot;R$ &quot;* \(#,##0.00\);_(&quot;R$ &quot;* &quot;-&quot;??_);_(@_)"/>
    <numFmt numFmtId="166" formatCode="_(* #,##0.00_);_(* \(#,##0.00\);_(* &quot;-&quot;??_);_(@_)"/>
    <numFmt numFmtId="167" formatCode="dd/mm/yy;@"/>
    <numFmt numFmtId="168" formatCode="0.00000"/>
    <numFmt numFmtId="169" formatCode="[$-416]mmmm\-yy;@"/>
    <numFmt numFmtId="170" formatCode="0.000"/>
    <numFmt numFmtId="171" formatCode="0.0000"/>
    <numFmt numFmtId="172" formatCode="0.0000%"/>
    <numFmt numFmtId="173" formatCode="0.0"/>
    <numFmt numFmtId="174" formatCode="&quot;Cr$ &quot;#,##0.00_);[Red]&quot;(Cr$ &quot;#,##0.00\)"/>
  </numFmts>
  <fonts count="55">
    <font>
      <sz val="11"/>
      <color theme="1"/>
      <name val="Calibri"/>
      <family val="2"/>
      <scheme val="minor"/>
    </font>
    <font>
      <sz val="11"/>
      <color theme="1"/>
      <name val="Calibri"/>
      <family val="2"/>
      <scheme val="minor"/>
    </font>
    <font>
      <sz val="11"/>
      <color theme="1"/>
      <name val="Times New Roman"/>
      <family val="1"/>
    </font>
    <font>
      <b/>
      <sz val="11"/>
      <name val="Times New Roman"/>
      <family val="1"/>
    </font>
    <font>
      <sz val="10"/>
      <name val="Arial"/>
      <family val="2"/>
    </font>
    <font>
      <sz val="10"/>
      <name val="MS Sans Serif"/>
      <family val="2"/>
    </font>
    <font>
      <sz val="8"/>
      <name val="Arial"/>
      <family val="2"/>
    </font>
    <font>
      <b/>
      <sz val="8"/>
      <name val="Arial"/>
      <family val="2"/>
    </font>
    <font>
      <sz val="11"/>
      <color indexed="8"/>
      <name val="Calibri"/>
      <family val="2"/>
    </font>
    <font>
      <sz val="14"/>
      <color theme="1"/>
      <name val="Arial"/>
      <family val="2"/>
    </font>
    <font>
      <b/>
      <sz val="10"/>
      <name val="Arial"/>
      <family val="2"/>
    </font>
    <font>
      <b/>
      <sz val="12"/>
      <name val="Arial"/>
      <family val="2"/>
    </font>
    <font>
      <b/>
      <sz val="10"/>
      <name val="Tahoma"/>
      <family val="2"/>
    </font>
    <font>
      <sz val="10"/>
      <name val="Tahoma"/>
      <family val="2"/>
    </font>
    <font>
      <sz val="10"/>
      <color rgb="FF000000"/>
      <name val="Arial"/>
      <family val="2"/>
    </font>
    <font>
      <b/>
      <sz val="11"/>
      <name val="Arial"/>
      <family val="2"/>
    </font>
    <font>
      <sz val="11"/>
      <color theme="1"/>
      <name val="Arial"/>
      <family val="2"/>
    </font>
    <font>
      <b/>
      <sz val="11"/>
      <color theme="0"/>
      <name val="Arial"/>
      <family val="2"/>
    </font>
    <font>
      <b/>
      <sz val="9"/>
      <name val="Arial"/>
      <family val="2"/>
    </font>
    <font>
      <b/>
      <sz val="9"/>
      <color theme="0"/>
      <name val="Arial"/>
      <family val="2"/>
    </font>
    <font>
      <b/>
      <sz val="8"/>
      <color theme="1"/>
      <name val="Arial"/>
      <family val="2"/>
    </font>
    <font>
      <b/>
      <strike/>
      <sz val="10"/>
      <name val="Arial"/>
      <family val="2"/>
    </font>
    <font>
      <b/>
      <u/>
      <sz val="10"/>
      <name val="Tahoma"/>
      <family val="2"/>
    </font>
    <font>
      <sz val="11"/>
      <name val="Times New Roman"/>
      <family val="1"/>
    </font>
    <font>
      <sz val="14"/>
      <color theme="1"/>
      <name val="Times New Roman"/>
      <family val="1"/>
    </font>
    <font>
      <sz val="11"/>
      <name val="Calibri"/>
      <family val="2"/>
      <scheme val="minor"/>
    </font>
    <font>
      <b/>
      <sz val="12"/>
      <color theme="1"/>
      <name val="Times New Roman"/>
      <family val="1"/>
    </font>
    <font>
      <b/>
      <sz val="12"/>
      <color theme="1"/>
      <name val="Calibri"/>
      <family val="2"/>
      <scheme val="minor"/>
    </font>
    <font>
      <b/>
      <sz val="11"/>
      <color rgb="FFFFFF00"/>
      <name val="Times New Roman"/>
      <family val="1"/>
    </font>
    <font>
      <b/>
      <sz val="12"/>
      <color rgb="FFFFFF00"/>
      <name val="Times New Roman"/>
      <family val="1"/>
    </font>
    <font>
      <sz val="11"/>
      <color rgb="FFFFFF00"/>
      <name val="Times New Roman"/>
      <family val="1"/>
    </font>
    <font>
      <sz val="11"/>
      <color rgb="FFFF0000"/>
      <name val="Times New Roman"/>
      <family val="1"/>
    </font>
    <font>
      <b/>
      <i/>
      <sz val="11"/>
      <name val="Times New Roman"/>
      <family val="1"/>
    </font>
    <font>
      <sz val="14"/>
      <name val="Times New Roman"/>
      <family val="1"/>
    </font>
    <font>
      <sz val="12"/>
      <name val="Calibri"/>
      <family val="2"/>
      <scheme val="minor"/>
    </font>
    <font>
      <b/>
      <sz val="14"/>
      <name val="Times New Roman"/>
      <family val="1"/>
    </font>
    <font>
      <b/>
      <sz val="10"/>
      <color indexed="8"/>
      <name val="Arial Narrow"/>
      <family val="2"/>
    </font>
    <font>
      <b/>
      <sz val="12"/>
      <color indexed="8"/>
      <name val="Arial Narrow"/>
      <family val="2"/>
    </font>
    <font>
      <b/>
      <sz val="15"/>
      <name val="Arial"/>
      <family val="2"/>
    </font>
    <font>
      <b/>
      <sz val="18"/>
      <name val="Arial"/>
      <family val="2"/>
    </font>
    <font>
      <b/>
      <sz val="9"/>
      <name val="Verdana"/>
      <family val="2"/>
    </font>
    <font>
      <sz val="9"/>
      <name val="Verdana"/>
      <family val="2"/>
    </font>
    <font>
      <sz val="8"/>
      <name val="Verdana"/>
      <family val="2"/>
    </font>
    <font>
      <sz val="12"/>
      <name val="Arial"/>
      <family val="2"/>
    </font>
    <font>
      <b/>
      <sz val="11"/>
      <color rgb="FFFFFF99"/>
      <name val="Times New Roman"/>
      <family val="1"/>
    </font>
    <font>
      <b/>
      <sz val="14"/>
      <color rgb="FFFFFF99"/>
      <name val="Times New Roman"/>
      <family val="1"/>
    </font>
    <font>
      <sz val="12"/>
      <name val="Times New Roman"/>
      <family val="1"/>
    </font>
    <font>
      <b/>
      <sz val="12"/>
      <name val="Times New Roman"/>
      <family val="1"/>
    </font>
    <font>
      <sz val="11"/>
      <name val="Arial"/>
      <family val="2"/>
    </font>
    <font>
      <b/>
      <sz val="12"/>
      <name val="Calibri"/>
      <family val="2"/>
      <scheme val="minor"/>
    </font>
    <font>
      <b/>
      <sz val="11"/>
      <color rgb="FFFFFF00"/>
      <name val="Arial Narrow"/>
      <family val="2"/>
    </font>
    <font>
      <sz val="11"/>
      <color theme="1"/>
      <name val="Arial Narrow"/>
      <family val="2"/>
    </font>
    <font>
      <b/>
      <sz val="11"/>
      <color rgb="FF006600"/>
      <name val="Arial Narrow"/>
      <family val="2"/>
    </font>
    <font>
      <i/>
      <sz val="14"/>
      <color theme="1"/>
      <name val="Times New Roman"/>
      <family val="1"/>
    </font>
    <font>
      <sz val="14"/>
      <name val="Arial"/>
      <family val="2"/>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31"/>
      </patternFill>
    </fill>
    <fill>
      <patternFill patternType="solid">
        <fgColor theme="6" tint="0.59999389629810485"/>
        <bgColor indexed="64"/>
      </patternFill>
    </fill>
    <fill>
      <patternFill patternType="solid">
        <fgColor indexed="55"/>
        <bgColor indexed="23"/>
      </patternFill>
    </fill>
    <fill>
      <patternFill patternType="solid">
        <fgColor theme="0" tint="-0.249977111117893"/>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rgb="FF006600"/>
        <bgColor indexed="64"/>
      </patternFill>
    </fill>
    <fill>
      <patternFill patternType="solid">
        <fgColor rgb="FFFFFFCC"/>
        <bgColor indexed="64"/>
      </patternFill>
    </fill>
    <fill>
      <patternFill patternType="solid">
        <fgColor rgb="FF3F7D58"/>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498133"/>
        <bgColor indexed="64"/>
      </patternFill>
    </fill>
  </fills>
  <borders count="7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right/>
      <top style="double">
        <color indexed="8"/>
      </top>
      <bottom/>
      <diagonal/>
    </border>
    <border>
      <left style="thin">
        <color indexed="8"/>
      </left>
      <right style="thin">
        <color indexed="8"/>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8"/>
      </left>
      <right style="thin">
        <color indexed="8"/>
      </right>
      <top style="thin">
        <color indexed="64"/>
      </top>
      <bottom style="thin">
        <color indexed="8"/>
      </bottom>
      <diagonal/>
    </border>
    <border>
      <left style="thin">
        <color indexed="8"/>
      </left>
      <right style="double">
        <color indexed="8"/>
      </right>
      <top style="thin">
        <color indexed="64"/>
      </top>
      <bottom/>
      <diagonal/>
    </border>
    <border>
      <left style="double">
        <color indexed="8"/>
      </left>
      <right style="thin">
        <color indexed="8"/>
      </right>
      <top/>
      <bottom style="double">
        <color indexed="64"/>
      </bottom>
      <diagonal/>
    </border>
    <border>
      <left style="thin">
        <color indexed="8"/>
      </left>
      <right style="double">
        <color indexed="8"/>
      </right>
      <top/>
      <bottom style="double">
        <color indexed="64"/>
      </bottom>
      <diagonal/>
    </border>
    <border>
      <left style="double">
        <color indexed="8"/>
      </left>
      <right style="thin">
        <color indexed="8"/>
      </right>
      <top/>
      <bottom style="thin">
        <color indexed="8"/>
      </bottom>
      <diagonal/>
    </border>
    <border>
      <left style="thin">
        <color indexed="8"/>
      </left>
      <right style="double">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diagonal/>
    </border>
    <border>
      <left style="double">
        <color indexed="8"/>
      </left>
      <right/>
      <top style="thin">
        <color indexed="8"/>
      </top>
      <bottom/>
      <diagonal/>
    </border>
    <border>
      <left style="thin">
        <color indexed="8"/>
      </left>
      <right style="double">
        <color indexed="8"/>
      </right>
      <top style="thin">
        <color indexed="8"/>
      </top>
      <bottom style="double">
        <color indexed="8"/>
      </bottom>
      <diagonal/>
    </border>
    <border>
      <left style="double">
        <color indexed="8"/>
      </left>
      <right/>
      <top style="double">
        <color indexed="8"/>
      </top>
      <bottom/>
      <diagonal/>
    </border>
    <border>
      <left style="double">
        <color indexed="8"/>
      </left>
      <right style="thin">
        <color indexed="8"/>
      </right>
      <top/>
      <bottom/>
      <diagonal/>
    </border>
    <border>
      <left/>
      <right style="double">
        <color indexed="8"/>
      </right>
      <top style="thin">
        <color indexed="8"/>
      </top>
      <bottom style="thin">
        <color indexed="8"/>
      </bottom>
      <diagonal/>
    </border>
    <border>
      <left style="thin">
        <color indexed="8"/>
      </left>
      <right style="double">
        <color indexed="8"/>
      </right>
      <top/>
      <bottom style="double">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s>
  <cellStyleXfs count="26">
    <xf numFmtId="0" fontId="0" fillId="0" borderId="0"/>
    <xf numFmtId="164" fontId="1" fillId="0" borderId="0" applyFont="0" applyFill="0" applyBorder="0" applyAlignment="0" applyProtection="0"/>
    <xf numFmtId="9" fontId="1" fillId="0" borderId="0" applyFont="0" applyFill="0" applyBorder="0" applyAlignment="0" applyProtection="0"/>
    <xf numFmtId="0" fontId="4" fillId="0" borderId="0"/>
    <xf numFmtId="0" fontId="5" fillId="0" borderId="0"/>
    <xf numFmtId="0" fontId="4" fillId="0" borderId="0"/>
    <xf numFmtId="0" fontId="8" fillId="0" borderId="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xf numFmtId="0" fontId="5" fillId="0" borderId="0"/>
    <xf numFmtId="0" fontId="1" fillId="0" borderId="0"/>
    <xf numFmtId="9" fontId="4" fillId="0" borderId="0" applyFill="0" applyBorder="0" applyAlignment="0" applyProtection="0"/>
    <xf numFmtId="166" fontId="4" fillId="0" borderId="0" applyFont="0" applyFill="0" applyBorder="0" applyAlignment="0" applyProtection="0"/>
    <xf numFmtId="40" fontId="5" fillId="0" borderId="0" applyFill="0" applyBorder="0" applyAlignment="0" applyProtection="0"/>
    <xf numFmtId="40" fontId="5" fillId="0" borderId="0" applyFill="0" applyBorder="0" applyAlignment="0" applyProtection="0"/>
    <xf numFmtId="167" fontId="4" fillId="0" borderId="0" applyFill="0" applyBorder="0" applyAlignment="0" applyProtection="0"/>
    <xf numFmtId="166" fontId="4" fillId="0" borderId="0" applyFont="0" applyFill="0" applyBorder="0" applyAlignment="0" applyProtection="0"/>
    <xf numFmtId="167" fontId="4" fillId="0" borderId="0" applyFill="0" applyBorder="0" applyAlignment="0" applyProtection="0"/>
    <xf numFmtId="167" fontId="4" fillId="0" borderId="0" applyFill="0" applyBorder="0" applyAlignment="0" applyProtection="0"/>
    <xf numFmtId="167" fontId="4" fillId="0" borderId="0" applyFill="0" applyBorder="0" applyAlignment="0" applyProtection="0"/>
    <xf numFmtId="43" fontId="1" fillId="0" borderId="0" applyFont="0" applyFill="0" applyBorder="0" applyAlignment="0" applyProtection="0"/>
    <xf numFmtId="40" fontId="5" fillId="0" borderId="0" applyFill="0" applyBorder="0" applyAlignment="0" applyProtection="0"/>
    <xf numFmtId="0" fontId="4" fillId="0" borderId="0"/>
    <xf numFmtId="174" fontId="5" fillId="0" borderId="0" applyFill="0" applyBorder="0" applyAlignment="0" applyProtection="0"/>
  </cellStyleXfs>
  <cellXfs count="403">
    <xf numFmtId="0" fontId="0" fillId="0" borderId="0" xfId="0"/>
    <xf numFmtId="0" fontId="6" fillId="0" borderId="0" xfId="3" applyFont="1" applyAlignment="1">
      <alignment vertical="center"/>
    </xf>
    <xf numFmtId="4" fontId="14" fillId="0" borderId="0" xfId="12" applyNumberFormat="1" applyFont="1"/>
    <xf numFmtId="0" fontId="14" fillId="0" borderId="0" xfId="12" applyFont="1"/>
    <xf numFmtId="0" fontId="16" fillId="0" borderId="0" xfId="12" applyFont="1"/>
    <xf numFmtId="49" fontId="17" fillId="3" borderId="20" xfId="12" applyNumberFormat="1" applyFont="1" applyFill="1" applyBorder="1" applyAlignment="1">
      <alignment horizontal="center" vertical="center"/>
    </xf>
    <xf numFmtId="49" fontId="17" fillId="3" borderId="0" xfId="12" applyNumberFormat="1" applyFont="1" applyFill="1" applyBorder="1" applyAlignment="1">
      <alignment horizontal="center" vertical="center"/>
    </xf>
    <xf numFmtId="0" fontId="16" fillId="0" borderId="0" xfId="12" applyFont="1" applyBorder="1"/>
    <xf numFmtId="0" fontId="16" fillId="0" borderId="21" xfId="12" applyFont="1" applyBorder="1"/>
    <xf numFmtId="0" fontId="18" fillId="3" borderId="0" xfId="12" applyFont="1" applyFill="1" applyBorder="1" applyAlignment="1">
      <alignment horizontal="center" vertical="center"/>
    </xf>
    <xf numFmtId="0" fontId="18" fillId="0" borderId="31" xfId="12" applyFont="1" applyFill="1" applyBorder="1" applyAlignment="1">
      <alignment horizontal="center" vertical="center"/>
    </xf>
    <xf numFmtId="0" fontId="18" fillId="0" borderId="33" xfId="12" applyFont="1" applyFill="1" applyBorder="1" applyAlignment="1">
      <alignment horizontal="center" vertical="center"/>
    </xf>
    <xf numFmtId="0" fontId="4" fillId="0" borderId="0" xfId="12" applyFont="1" applyBorder="1" applyAlignment="1">
      <alignment vertical="center"/>
    </xf>
    <xf numFmtId="166" fontId="10" fillId="0" borderId="22" xfId="12" applyNumberFormat="1" applyFont="1" applyFill="1" applyBorder="1" applyAlignment="1">
      <alignment horizontal="center" vertical="center" wrapText="1"/>
    </xf>
    <xf numFmtId="0" fontId="10" fillId="0" borderId="0" xfId="12" applyFont="1" applyFill="1" applyBorder="1" applyAlignment="1">
      <alignment horizontal="justify" vertical="center" wrapText="1"/>
    </xf>
    <xf numFmtId="0" fontId="10" fillId="0" borderId="22" xfId="12" applyFont="1" applyFill="1" applyBorder="1" applyAlignment="1">
      <alignment horizontal="justify" vertical="center" wrapText="1"/>
    </xf>
    <xf numFmtId="0" fontId="16" fillId="0" borderId="25" xfId="12" applyFont="1" applyBorder="1"/>
    <xf numFmtId="0" fontId="4" fillId="0" borderId="29" xfId="12" applyFont="1" applyBorder="1" applyAlignment="1">
      <alignment horizontal="center" vertical="center"/>
    </xf>
    <xf numFmtId="0" fontId="4" fillId="0" borderId="6" xfId="12" applyFont="1" applyFill="1" applyBorder="1" applyAlignment="1">
      <alignment vertical="center"/>
    </xf>
    <xf numFmtId="10" fontId="4" fillId="0" borderId="30" xfId="22" applyNumberFormat="1" applyFont="1" applyFill="1" applyBorder="1" applyAlignment="1" applyProtection="1">
      <alignment horizontal="center" vertical="center"/>
      <protection locked="0"/>
    </xf>
    <xf numFmtId="10" fontId="4" fillId="0" borderId="0" xfId="22" applyNumberFormat="1" applyFont="1" applyBorder="1" applyAlignment="1">
      <alignment horizontal="center" vertical="center"/>
    </xf>
    <xf numFmtId="10" fontId="4" fillId="0" borderId="29" xfId="22" applyNumberFormat="1" applyFont="1" applyBorder="1" applyAlignment="1">
      <alignment horizontal="center" vertical="center"/>
    </xf>
    <xf numFmtId="10" fontId="4" fillId="0" borderId="30" xfId="22" applyNumberFormat="1" applyFont="1" applyBorder="1" applyAlignment="1">
      <alignment horizontal="center" vertical="center"/>
    </xf>
    <xf numFmtId="10" fontId="10" fillId="0" borderId="33" xfId="22" applyNumberFormat="1" applyFont="1" applyBorder="1" applyAlignment="1">
      <alignment horizontal="center" vertical="center"/>
    </xf>
    <xf numFmtId="10" fontId="10" fillId="0" borderId="0" xfId="22" applyNumberFormat="1" applyFont="1" applyBorder="1" applyAlignment="1">
      <alignment horizontal="center" vertical="center"/>
    </xf>
    <xf numFmtId="10" fontId="4" fillId="0" borderId="31" xfId="22" applyNumberFormat="1" applyFont="1" applyBorder="1" applyAlignment="1">
      <alignment horizontal="center" vertical="center"/>
    </xf>
    <xf numFmtId="10" fontId="4" fillId="0" borderId="33" xfId="22" applyNumberFormat="1" applyFont="1" applyBorder="1" applyAlignment="1">
      <alignment horizontal="center" vertical="center"/>
    </xf>
    <xf numFmtId="10" fontId="16" fillId="0" borderId="0" xfId="12" applyNumberFormat="1" applyFont="1"/>
    <xf numFmtId="0" fontId="4" fillId="0" borderId="0" xfId="12" applyFont="1" applyBorder="1" applyAlignment="1">
      <alignment horizontal="center" vertical="center"/>
    </xf>
    <xf numFmtId="10" fontId="4" fillId="0" borderId="21" xfId="22" applyNumberFormat="1" applyFont="1" applyBorder="1" applyAlignment="1">
      <alignment horizontal="center" vertical="center"/>
    </xf>
    <xf numFmtId="10" fontId="4" fillId="0" borderId="22" xfId="22" applyNumberFormat="1" applyFont="1" applyBorder="1" applyAlignment="1">
      <alignment horizontal="center" vertical="center"/>
    </xf>
    <xf numFmtId="10" fontId="4" fillId="0" borderId="25" xfId="22" applyNumberFormat="1" applyFont="1" applyBorder="1" applyAlignment="1">
      <alignment horizontal="center" vertical="center"/>
    </xf>
    <xf numFmtId="49" fontId="19" fillId="0" borderId="0" xfId="12" applyNumberFormat="1" applyFont="1" applyFill="1" applyBorder="1" applyAlignment="1">
      <alignment vertical="center" wrapText="1"/>
    </xf>
    <xf numFmtId="49" fontId="19" fillId="0" borderId="21" xfId="12" applyNumberFormat="1" applyFont="1" applyFill="1" applyBorder="1" applyAlignment="1">
      <alignment vertical="center" wrapText="1"/>
    </xf>
    <xf numFmtId="10" fontId="7" fillId="0" borderId="0" xfId="22" applyNumberFormat="1" applyFont="1" applyFill="1" applyBorder="1" applyAlignment="1">
      <alignment vertical="center" wrapText="1"/>
    </xf>
    <xf numFmtId="0" fontId="20" fillId="0" borderId="0" xfId="12" applyFont="1" applyFill="1" applyBorder="1" applyAlignment="1">
      <alignment vertical="center" wrapText="1"/>
    </xf>
    <xf numFmtId="0" fontId="20" fillId="0" borderId="21" xfId="12" applyFont="1" applyFill="1" applyBorder="1" applyAlignment="1">
      <alignment vertical="center" wrapText="1"/>
    </xf>
    <xf numFmtId="0" fontId="4" fillId="0" borderId="0" xfId="12" applyFont="1" applyFill="1" applyBorder="1" applyAlignment="1">
      <alignment horizontal="center" vertical="center"/>
    </xf>
    <xf numFmtId="166" fontId="10" fillId="0" borderId="20" xfId="12" applyNumberFormat="1" applyFont="1" applyFill="1" applyBorder="1" applyAlignment="1">
      <alignment horizontal="center" vertical="center" wrapText="1"/>
    </xf>
    <xf numFmtId="166" fontId="4" fillId="0" borderId="0" xfId="12" applyNumberFormat="1" applyFont="1" applyBorder="1" applyAlignment="1">
      <alignment vertical="center"/>
    </xf>
    <xf numFmtId="0" fontId="4" fillId="0" borderId="20" xfId="12" applyFont="1" applyFill="1" applyBorder="1" applyAlignment="1">
      <alignment horizontal="center" vertical="center"/>
    </xf>
    <xf numFmtId="0" fontId="10" fillId="0" borderId="0" xfId="12" applyFont="1" applyFill="1" applyBorder="1" applyAlignment="1">
      <alignment horizontal="center" vertical="center"/>
    </xf>
    <xf numFmtId="0" fontId="4" fillId="0" borderId="20" xfId="12" applyFont="1" applyFill="1" applyBorder="1" applyAlignment="1">
      <alignment horizontal="right" vertical="center"/>
    </xf>
    <xf numFmtId="0" fontId="4" fillId="0" borderId="0" xfId="12" applyFont="1" applyFill="1" applyBorder="1" applyAlignment="1">
      <alignment horizontal="right" vertical="center"/>
    </xf>
    <xf numFmtId="165" fontId="21" fillId="0" borderId="0" xfId="22" applyNumberFormat="1" applyFont="1" applyBorder="1" applyAlignment="1">
      <alignment vertical="center"/>
    </xf>
    <xf numFmtId="10" fontId="11" fillId="0" borderId="0" xfId="12" applyNumberFormat="1" applyFont="1" applyFill="1" applyBorder="1" applyAlignment="1">
      <alignment vertical="center"/>
    </xf>
    <xf numFmtId="10" fontId="4" fillId="0" borderId="42" xfId="22" applyNumberFormat="1" applyFont="1" applyBorder="1" applyAlignment="1">
      <alignment horizontal="center" vertical="center"/>
    </xf>
    <xf numFmtId="10" fontId="4" fillId="0" borderId="4" xfId="12" applyNumberFormat="1" applyFont="1" applyFill="1" applyBorder="1" applyAlignment="1">
      <alignment horizontal="center" vertical="center"/>
    </xf>
    <xf numFmtId="10" fontId="11" fillId="0" borderId="5" xfId="12" applyNumberFormat="1" applyFont="1" applyFill="1" applyBorder="1" applyAlignment="1">
      <alignment vertical="center"/>
    </xf>
    <xf numFmtId="0" fontId="16" fillId="0" borderId="5" xfId="12" applyFont="1" applyBorder="1"/>
    <xf numFmtId="0" fontId="16" fillId="0" borderId="41" xfId="12" applyFont="1" applyBorder="1"/>
    <xf numFmtId="0" fontId="9" fillId="0" borderId="0" xfId="12" applyFont="1"/>
    <xf numFmtId="0" fontId="16" fillId="0" borderId="0" xfId="12" applyFont="1" applyAlignment="1">
      <alignment horizontal="center" vertical="center"/>
    </xf>
    <xf numFmtId="0" fontId="4" fillId="0" borderId="0" xfId="24"/>
    <xf numFmtId="10" fontId="10" fillId="0" borderId="0" xfId="22" applyNumberFormat="1" applyFont="1" applyBorder="1" applyAlignment="1">
      <alignment horizontal="center" vertical="center" wrapText="1"/>
    </xf>
    <xf numFmtId="10" fontId="4" fillId="0" borderId="4" xfId="22" applyNumberFormat="1" applyFont="1" applyBorder="1" applyAlignment="1">
      <alignment horizontal="center" vertical="center"/>
    </xf>
    <xf numFmtId="0" fontId="4" fillId="0" borderId="45" xfId="12" applyFont="1" applyBorder="1" applyAlignment="1">
      <alignment horizontal="center" vertical="center"/>
    </xf>
    <xf numFmtId="0" fontId="4" fillId="0" borderId="17" xfId="12" applyFont="1" applyFill="1" applyBorder="1" applyAlignment="1">
      <alignment vertical="center"/>
    </xf>
    <xf numFmtId="10" fontId="4" fillId="0" borderId="46" xfId="22" applyNumberFormat="1" applyFont="1" applyFill="1" applyBorder="1" applyAlignment="1" applyProtection="1">
      <alignment horizontal="center" vertical="center"/>
      <protection locked="0"/>
    </xf>
    <xf numFmtId="0" fontId="4" fillId="3" borderId="0" xfId="10" applyFont="1" applyFill="1" applyAlignment="1">
      <alignment horizontal="center"/>
    </xf>
    <xf numFmtId="0" fontId="4" fillId="0" borderId="0" xfId="10" applyFont="1"/>
    <xf numFmtId="0" fontId="12" fillId="0" borderId="54" xfId="3" applyFont="1" applyBorder="1" applyAlignment="1">
      <alignment horizontal="center" vertical="center"/>
    </xf>
    <xf numFmtId="0" fontId="12" fillId="0" borderId="55" xfId="3" applyFont="1" applyBorder="1" applyAlignment="1">
      <alignment horizontal="center" vertical="center"/>
    </xf>
    <xf numFmtId="0" fontId="13" fillId="0" borderId="56" xfId="3" applyFont="1" applyBorder="1" applyAlignment="1">
      <alignment horizontal="center" vertical="center"/>
    </xf>
    <xf numFmtId="10" fontId="13" fillId="0" borderId="57" xfId="16" applyNumberFormat="1" applyFont="1" applyFill="1" applyBorder="1" applyAlignment="1" applyProtection="1">
      <alignment horizontal="center"/>
    </xf>
    <xf numFmtId="10" fontId="13" fillId="0" borderId="58" xfId="16" applyNumberFormat="1" applyFont="1" applyFill="1" applyBorder="1" applyAlignment="1" applyProtection="1">
      <alignment horizontal="center"/>
    </xf>
    <xf numFmtId="10" fontId="12" fillId="0" borderId="60" xfId="11" applyNumberFormat="1" applyFont="1" applyBorder="1" applyAlignment="1">
      <alignment horizontal="center"/>
    </xf>
    <xf numFmtId="0" fontId="13" fillId="6" borderId="61" xfId="3" applyFont="1" applyFill="1" applyBorder="1" applyAlignment="1">
      <alignment vertical="center"/>
    </xf>
    <xf numFmtId="0" fontId="13" fillId="6" borderId="18" xfId="3" applyFont="1" applyFill="1" applyBorder="1" applyAlignment="1">
      <alignment vertical="center"/>
    </xf>
    <xf numFmtId="0" fontId="12" fillId="0" borderId="62" xfId="3" applyFont="1" applyBorder="1" applyAlignment="1">
      <alignment horizontal="center" vertical="center"/>
    </xf>
    <xf numFmtId="0" fontId="12" fillId="0" borderId="12" xfId="3" applyFont="1" applyBorder="1" applyAlignment="1">
      <alignment horizontal="center" vertical="center"/>
    </xf>
    <xf numFmtId="0" fontId="13" fillId="0" borderId="15" xfId="3" applyFont="1" applyBorder="1" applyAlignment="1">
      <alignment horizontal="center" vertical="center"/>
    </xf>
    <xf numFmtId="10" fontId="13" fillId="0" borderId="63" xfId="16" applyNumberFormat="1" applyFont="1" applyFill="1" applyBorder="1" applyAlignment="1" applyProtection="1">
      <alignment horizontal="center"/>
    </xf>
    <xf numFmtId="10" fontId="12" fillId="0" borderId="64" xfId="11" applyNumberFormat="1" applyFont="1" applyBorder="1" applyAlignment="1">
      <alignment horizontal="center"/>
    </xf>
    <xf numFmtId="0" fontId="13" fillId="6" borderId="65" xfId="3" applyFont="1" applyFill="1" applyBorder="1" applyAlignment="1">
      <alignment horizontal="right" vertical="center"/>
    </xf>
    <xf numFmtId="0" fontId="13" fillId="0" borderId="11" xfId="11" applyFont="1" applyBorder="1" applyAlignment="1">
      <alignment horizontal="left"/>
    </xf>
    <xf numFmtId="0" fontId="12" fillId="6" borderId="65" xfId="3" applyFont="1" applyFill="1" applyBorder="1" applyAlignment="1">
      <alignment horizontal="right" vertical="center"/>
    </xf>
    <xf numFmtId="0" fontId="12" fillId="6" borderId="66" xfId="3" applyFont="1" applyFill="1" applyBorder="1" applyAlignment="1">
      <alignment horizontal="right" vertical="center"/>
    </xf>
    <xf numFmtId="0" fontId="13" fillId="0" borderId="0" xfId="3" applyFont="1" applyAlignment="1">
      <alignment vertical="center"/>
    </xf>
    <xf numFmtId="0" fontId="2" fillId="0" borderId="0" xfId="0" applyFont="1" applyAlignment="1">
      <alignment vertical="center"/>
    </xf>
    <xf numFmtId="0" fontId="2" fillId="0" borderId="0" xfId="0" applyFont="1" applyAlignment="1">
      <alignment horizontal="right" vertical="center"/>
    </xf>
    <xf numFmtId="0" fontId="25" fillId="0" borderId="0" xfId="0" applyFont="1"/>
    <xf numFmtId="0" fontId="23" fillId="9" borderId="6" xfId="0" applyFont="1" applyFill="1" applyBorder="1" applyAlignment="1">
      <alignment vertical="center" wrapText="1"/>
    </xf>
    <xf numFmtId="0" fontId="23" fillId="9" borderId="6" xfId="0" applyFont="1" applyFill="1" applyBorder="1" applyAlignment="1">
      <alignment horizontal="center" vertical="center"/>
    </xf>
    <xf numFmtId="0" fontId="12" fillId="0" borderId="51" xfId="3" applyFont="1" applyBorder="1" applyAlignment="1">
      <alignment horizontal="center" vertical="center" wrapText="1"/>
    </xf>
    <xf numFmtId="0" fontId="12" fillId="0" borderId="53" xfId="11" applyFont="1" applyBorder="1" applyAlignment="1">
      <alignment horizontal="center"/>
    </xf>
    <xf numFmtId="0" fontId="27" fillId="0" borderId="0" xfId="0" applyFont="1"/>
    <xf numFmtId="10" fontId="12" fillId="8" borderId="64" xfId="16" applyNumberFormat="1" applyFont="1" applyFill="1" applyBorder="1" applyAlignment="1" applyProtection="1">
      <alignment horizontal="center" vertical="center"/>
    </xf>
    <xf numFmtId="0" fontId="23" fillId="0" borderId="0" xfId="0" applyFont="1" applyAlignment="1">
      <alignment vertical="center"/>
    </xf>
    <xf numFmtId="0" fontId="28" fillId="10" borderId="6" xfId="0" applyFont="1" applyFill="1" applyBorder="1" applyAlignment="1">
      <alignment horizontal="center" vertical="center"/>
    </xf>
    <xf numFmtId="164" fontId="23" fillId="11" borderId="6" xfId="1" applyFont="1" applyFill="1" applyBorder="1" applyAlignment="1">
      <alignment horizontal="center" vertical="center"/>
    </xf>
    <xf numFmtId="0" fontId="3" fillId="2" borderId="6" xfId="0" applyFont="1" applyFill="1" applyBorder="1" applyAlignment="1">
      <alignment vertical="center" wrapText="1"/>
    </xf>
    <xf numFmtId="0" fontId="3" fillId="2" borderId="6" xfId="0" applyFont="1" applyFill="1" applyBorder="1" applyAlignment="1">
      <alignment horizontal="center" vertical="center" wrapText="1"/>
    </xf>
    <xf numFmtId="0" fontId="31" fillId="0" borderId="0" xfId="0" applyFont="1" applyAlignment="1">
      <alignment vertical="center"/>
    </xf>
    <xf numFmtId="0" fontId="31" fillId="0" borderId="0" xfId="0" applyFont="1" applyAlignment="1">
      <alignment horizontal="center" vertical="center"/>
    </xf>
    <xf numFmtId="0" fontId="23" fillId="0" borderId="0" xfId="0" applyFont="1" applyAlignment="1">
      <alignment horizontal="center" vertical="center"/>
    </xf>
    <xf numFmtId="164" fontId="3" fillId="7" borderId="17" xfId="1" applyFont="1" applyFill="1" applyBorder="1" applyAlignment="1">
      <alignment horizontal="right" vertical="center"/>
    </xf>
    <xf numFmtId="0" fontId="23" fillId="3" borderId="0" xfId="0" applyFont="1" applyFill="1" applyAlignment="1">
      <alignment vertical="center"/>
    </xf>
    <xf numFmtId="164" fontId="3" fillId="7" borderId="6" xfId="1" applyFont="1" applyFill="1" applyBorder="1" applyAlignment="1">
      <alignment horizontal="right" vertical="center"/>
    </xf>
    <xf numFmtId="164" fontId="3" fillId="8" borderId="6" xfId="1" applyFont="1" applyFill="1" applyBorder="1" applyAlignment="1">
      <alignment horizontal="right" vertical="center"/>
    </xf>
    <xf numFmtId="0" fontId="31" fillId="0" borderId="0" xfId="0" applyFont="1" applyAlignment="1">
      <alignment horizontal="right" vertical="center"/>
    </xf>
    <xf numFmtId="164" fontId="3" fillId="9" borderId="17" xfId="1" applyFont="1" applyFill="1" applyBorder="1" applyAlignment="1">
      <alignment horizontal="right" vertical="center"/>
    </xf>
    <xf numFmtId="0" fontId="23" fillId="0" borderId="0" xfId="0" applyFont="1" applyAlignment="1">
      <alignment horizontal="right" vertical="center"/>
    </xf>
    <xf numFmtId="0" fontId="31" fillId="0" borderId="0" xfId="0" applyFont="1" applyAlignment="1">
      <alignment vertical="center" wrapText="1"/>
    </xf>
    <xf numFmtId="2" fontId="31" fillId="0" borderId="0" xfId="0" applyNumberFormat="1" applyFont="1" applyAlignment="1">
      <alignment horizontal="center" vertical="center"/>
    </xf>
    <xf numFmtId="10" fontId="23" fillId="0" borderId="0" xfId="0" applyNumberFormat="1" applyFont="1" applyAlignment="1">
      <alignment horizontal="center" vertical="center"/>
    </xf>
    <xf numFmtId="0" fontId="3" fillId="2" borderId="6" xfId="0" applyFont="1" applyFill="1" applyBorder="1" applyAlignment="1">
      <alignment horizontal="center" vertical="center"/>
    </xf>
    <xf numFmtId="0" fontId="23" fillId="11" borderId="0" xfId="0" applyFont="1" applyFill="1" applyAlignment="1">
      <alignment horizontal="center" vertical="center"/>
    </xf>
    <xf numFmtId="164" fontId="3" fillId="9" borderId="6" xfId="1" applyFont="1" applyFill="1" applyBorder="1" applyAlignment="1">
      <alignment horizontal="right" vertical="center"/>
    </xf>
    <xf numFmtId="164" fontId="23" fillId="11" borderId="0" xfId="1" applyFont="1" applyFill="1" applyAlignment="1">
      <alignment horizontal="center" vertical="center"/>
    </xf>
    <xf numFmtId="0" fontId="3" fillId="3" borderId="0" xfId="0" applyFont="1" applyFill="1" applyAlignment="1">
      <alignment horizontal="right" vertical="center"/>
    </xf>
    <xf numFmtId="0" fontId="23" fillId="3" borderId="0" xfId="0" applyFont="1" applyFill="1" applyAlignment="1">
      <alignment horizontal="center" vertical="center"/>
    </xf>
    <xf numFmtId="0" fontId="23" fillId="3" borderId="0" xfId="0" applyFont="1" applyFill="1" applyAlignment="1">
      <alignment horizontal="left" vertical="center"/>
    </xf>
    <xf numFmtId="0" fontId="30" fillId="0" borderId="0" xfId="0" applyFont="1" applyAlignment="1">
      <alignment vertical="center"/>
    </xf>
    <xf numFmtId="0" fontId="3" fillId="0" borderId="0" xfId="0" applyFont="1" applyAlignment="1">
      <alignment horizontal="center" vertical="center"/>
    </xf>
    <xf numFmtId="10" fontId="23" fillId="0" borderId="0" xfId="2" applyNumberFormat="1" applyFont="1" applyFill="1" applyAlignment="1">
      <alignment horizontal="right" vertical="center"/>
    </xf>
    <xf numFmtId="10" fontId="23" fillId="0" borderId="0" xfId="0" applyNumberFormat="1" applyFont="1" applyFill="1" applyAlignment="1">
      <alignment horizontal="center" vertical="center"/>
    </xf>
    <xf numFmtId="169" fontId="23" fillId="0" borderId="0" xfId="1" applyNumberFormat="1" applyFont="1" applyFill="1" applyAlignment="1">
      <alignment horizontal="center" vertical="center"/>
    </xf>
    <xf numFmtId="0" fontId="3" fillId="7" borderId="6" xfId="0" applyFont="1" applyFill="1" applyBorder="1" applyAlignment="1">
      <alignment horizontal="center" vertical="center"/>
    </xf>
    <xf numFmtId="164" fontId="3" fillId="7" borderId="6" xfId="0" applyNumberFormat="1" applyFont="1" applyFill="1" applyBorder="1" applyAlignment="1">
      <alignment horizontal="center" vertical="center"/>
    </xf>
    <xf numFmtId="164" fontId="23" fillId="9" borderId="6" xfId="1" applyFont="1" applyFill="1" applyBorder="1" applyAlignment="1">
      <alignment horizontal="center" vertical="center"/>
    </xf>
    <xf numFmtId="164" fontId="3" fillId="9" borderId="6" xfId="1" applyFont="1" applyFill="1" applyBorder="1" applyAlignment="1">
      <alignment horizontal="center" vertical="center"/>
    </xf>
    <xf numFmtId="10" fontId="23" fillId="9" borderId="6" xfId="2" applyNumberFormat="1" applyFont="1" applyFill="1" applyBorder="1" applyAlignment="1">
      <alignment horizontal="center" vertical="center"/>
    </xf>
    <xf numFmtId="10" fontId="3" fillId="9" borderId="6" xfId="2" applyNumberFormat="1" applyFont="1" applyFill="1" applyBorder="1" applyAlignment="1">
      <alignment horizontal="center" vertical="center"/>
    </xf>
    <xf numFmtId="0" fontId="23" fillId="11" borderId="6" xfId="0" applyFont="1" applyFill="1" applyBorder="1" applyAlignment="1">
      <alignment horizontal="center" vertical="center"/>
    </xf>
    <xf numFmtId="0" fontId="23" fillId="11" borderId="6" xfId="0" applyFont="1" applyFill="1" applyBorder="1" applyAlignment="1">
      <alignment vertical="center" wrapText="1"/>
    </xf>
    <xf numFmtId="164" fontId="3" fillId="11" borderId="6" xfId="1" applyFont="1" applyFill="1" applyBorder="1" applyAlignment="1">
      <alignment horizontal="center" vertical="center"/>
    </xf>
    <xf numFmtId="10" fontId="23" fillId="11" borderId="6" xfId="2" applyNumberFormat="1" applyFont="1" applyFill="1" applyBorder="1" applyAlignment="1">
      <alignment horizontal="center" vertical="center"/>
    </xf>
    <xf numFmtId="10" fontId="3" fillId="11" borderId="6" xfId="2" applyNumberFormat="1" applyFont="1" applyFill="1" applyBorder="1" applyAlignment="1">
      <alignment horizontal="center" vertical="center"/>
    </xf>
    <xf numFmtId="0" fontId="3" fillId="0" borderId="0" xfId="0" applyFont="1" applyAlignment="1">
      <alignment vertical="center" wrapText="1"/>
    </xf>
    <xf numFmtId="164" fontId="3" fillId="0" borderId="0" xfId="0" applyNumberFormat="1" applyFont="1" applyAlignment="1">
      <alignment horizontal="center" vertical="center"/>
    </xf>
    <xf numFmtId="0" fontId="28" fillId="10" borderId="6" xfId="0" applyFont="1" applyFill="1" applyBorder="1" applyAlignment="1">
      <alignment horizontal="right" vertical="center" wrapText="1"/>
    </xf>
    <xf numFmtId="164" fontId="28" fillId="10" borderId="6" xfId="0" applyNumberFormat="1" applyFont="1" applyFill="1" applyBorder="1" applyAlignment="1">
      <alignment horizontal="center" vertical="center"/>
    </xf>
    <xf numFmtId="164" fontId="23" fillId="0" borderId="0" xfId="0" applyNumberFormat="1" applyFont="1" applyAlignment="1">
      <alignment horizontal="center" vertical="center"/>
    </xf>
    <xf numFmtId="0" fontId="2" fillId="0" borderId="0" xfId="0" applyFont="1" applyAlignment="1">
      <alignment horizontal="center" vertical="center"/>
    </xf>
    <xf numFmtId="0" fontId="34" fillId="3" borderId="0" xfId="0" applyFont="1" applyFill="1" applyBorder="1"/>
    <xf numFmtId="0" fontId="33" fillId="3" borderId="0" xfId="0" applyFont="1" applyFill="1" applyBorder="1" applyAlignment="1">
      <alignment vertical="center"/>
    </xf>
    <xf numFmtId="0" fontId="33" fillId="3" borderId="0" xfId="0" applyFont="1" applyFill="1" applyBorder="1" applyAlignment="1">
      <alignment horizontal="center" vertical="center"/>
    </xf>
    <xf numFmtId="0" fontId="33" fillId="3" borderId="0" xfId="0" applyFont="1" applyFill="1" applyBorder="1" applyAlignment="1">
      <alignment horizontal="right" vertical="center"/>
    </xf>
    <xf numFmtId="0" fontId="25" fillId="3" borderId="0" xfId="0" applyFont="1" applyFill="1" applyBorder="1"/>
    <xf numFmtId="0" fontId="24" fillId="0" borderId="0" xfId="0" applyFont="1" applyBorder="1" applyAlignment="1">
      <alignment vertical="center"/>
    </xf>
    <xf numFmtId="0" fontId="24" fillId="0" borderId="0" xfId="0" applyFont="1" applyBorder="1" applyAlignment="1">
      <alignment horizontal="center" vertical="center"/>
    </xf>
    <xf numFmtId="0" fontId="24" fillId="0" borderId="0" xfId="0" applyFont="1" applyBorder="1" applyAlignment="1">
      <alignment horizontal="right" vertical="center"/>
    </xf>
    <xf numFmtId="0" fontId="23" fillId="11" borderId="6" xfId="0" applyFont="1" applyFill="1" applyBorder="1" applyAlignment="1">
      <alignment horizontal="left" vertical="center" wrapText="1"/>
    </xf>
    <xf numFmtId="168" fontId="23" fillId="11" borderId="6" xfId="0" applyNumberFormat="1" applyFont="1" applyFill="1" applyBorder="1" applyAlignment="1">
      <alignment horizontal="center" vertical="center"/>
    </xf>
    <xf numFmtId="164" fontId="23" fillId="11" borderId="6" xfId="0" applyNumberFormat="1" applyFont="1" applyFill="1" applyBorder="1" applyAlignment="1">
      <alignment horizontal="center" vertical="center"/>
    </xf>
    <xf numFmtId="164" fontId="23" fillId="11" borderId="6" xfId="1" applyFont="1" applyFill="1" applyBorder="1" applyAlignment="1">
      <alignment horizontal="right" vertical="center"/>
    </xf>
    <xf numFmtId="164" fontId="32" fillId="9" borderId="6" xfId="1" applyFont="1" applyFill="1" applyBorder="1" applyAlignment="1">
      <alignment horizontal="right" vertical="center"/>
    </xf>
    <xf numFmtId="164" fontId="32" fillId="9" borderId="17" xfId="1" applyFont="1" applyFill="1" applyBorder="1" applyAlignment="1">
      <alignment horizontal="right" vertical="center"/>
    </xf>
    <xf numFmtId="0" fontId="23" fillId="0" borderId="0" xfId="0" applyFont="1" applyAlignment="1">
      <alignment horizontal="left" vertical="center"/>
    </xf>
    <xf numFmtId="0" fontId="3" fillId="0" borderId="0" xfId="0" applyFont="1" applyAlignment="1">
      <alignment horizontal="right" vertical="center"/>
    </xf>
    <xf numFmtId="0" fontId="23" fillId="0" borderId="0" xfId="0" applyFont="1" applyAlignment="1">
      <alignment horizontal="center" vertical="center"/>
    </xf>
    <xf numFmtId="0" fontId="3" fillId="0" borderId="0" xfId="0" applyFont="1" applyAlignment="1">
      <alignment vertical="center"/>
    </xf>
    <xf numFmtId="0" fontId="23" fillId="0" borderId="0" xfId="0" applyFont="1" applyAlignment="1">
      <alignment horizontal="center" vertical="center"/>
    </xf>
    <xf numFmtId="49" fontId="36" fillId="0" borderId="67" xfId="0" applyNumberFormat="1" applyFont="1" applyBorder="1" applyAlignment="1">
      <alignment vertical="top" wrapText="1"/>
    </xf>
    <xf numFmtId="49" fontId="36" fillId="0" borderId="68" xfId="0" applyNumberFormat="1" applyFont="1" applyBorder="1" applyAlignment="1">
      <alignment vertical="top" wrapText="1"/>
    </xf>
    <xf numFmtId="49" fontId="36" fillId="0" borderId="70" xfId="0" applyNumberFormat="1" applyFont="1" applyBorder="1" applyAlignment="1">
      <alignment vertical="top" wrapText="1"/>
    </xf>
    <xf numFmtId="49" fontId="36" fillId="0" borderId="0" xfId="0" applyNumberFormat="1" applyFont="1" applyBorder="1" applyAlignment="1">
      <alignment vertical="top" wrapText="1"/>
    </xf>
    <xf numFmtId="0" fontId="4" fillId="0" borderId="70" xfId="24" applyFont="1" applyBorder="1"/>
    <xf numFmtId="0" fontId="4" fillId="0" borderId="0" xfId="24" applyFont="1" applyBorder="1"/>
    <xf numFmtId="4" fontId="4" fillId="0" borderId="0" xfId="24" applyNumberFormat="1" applyFont="1" applyBorder="1"/>
    <xf numFmtId="0" fontId="4" fillId="0" borderId="0" xfId="24" applyBorder="1" applyAlignment="1">
      <alignment vertical="center"/>
    </xf>
    <xf numFmtId="0" fontId="4" fillId="0" borderId="0" xfId="24" applyBorder="1"/>
    <xf numFmtId="0" fontId="4" fillId="0" borderId="71" xfId="24" applyBorder="1"/>
    <xf numFmtId="0" fontId="10" fillId="0" borderId="70" xfId="0" applyFont="1" applyBorder="1" applyAlignment="1">
      <alignment horizontal="left" vertical="top"/>
    </xf>
    <xf numFmtId="0" fontId="10" fillId="0" borderId="0" xfId="0" applyFont="1" applyBorder="1" applyAlignment="1">
      <alignment vertical="top" wrapText="1"/>
    </xf>
    <xf numFmtId="0" fontId="10" fillId="0" borderId="0" xfId="0" applyFont="1" applyBorder="1"/>
    <xf numFmtId="0" fontId="10" fillId="0" borderId="0" xfId="0" applyFont="1" applyBorder="1" applyAlignment="1">
      <alignment vertical="center"/>
    </xf>
    <xf numFmtId="0" fontId="0" fillId="0" borderId="0" xfId="0" applyBorder="1" applyAlignment="1">
      <alignment vertical="center"/>
    </xf>
    <xf numFmtId="0" fontId="39" fillId="0" borderId="70" xfId="24" applyFont="1" applyBorder="1" applyAlignment="1">
      <alignment horizontal="center" vertical="center"/>
    </xf>
    <xf numFmtId="0" fontId="39" fillId="0" borderId="0" xfId="24" applyFont="1" applyBorder="1" applyAlignment="1">
      <alignment horizontal="center" vertical="center"/>
    </xf>
    <xf numFmtId="0" fontId="40" fillId="0" borderId="70" xfId="24" applyFont="1" applyBorder="1" applyAlignment="1">
      <alignment vertical="center"/>
    </xf>
    <xf numFmtId="0" fontId="41" fillId="0" borderId="0" xfId="24" applyFont="1" applyBorder="1" applyAlignment="1">
      <alignment vertical="center"/>
    </xf>
    <xf numFmtId="0" fontId="42" fillId="0" borderId="0" xfId="24" applyFont="1" applyBorder="1" applyAlignment="1">
      <alignment vertical="center"/>
    </xf>
    <xf numFmtId="0" fontId="40" fillId="0" borderId="70" xfId="24" applyFont="1" applyBorder="1"/>
    <xf numFmtId="0" fontId="41" fillId="0" borderId="0" xfId="24" applyFont="1" applyBorder="1"/>
    <xf numFmtId="2" fontId="41" fillId="0" borderId="0" xfId="24" applyNumberFormat="1" applyFont="1" applyBorder="1"/>
    <xf numFmtId="0" fontId="41" fillId="0" borderId="70" xfId="24" applyFont="1" applyBorder="1"/>
    <xf numFmtId="0" fontId="40" fillId="0" borderId="0" xfId="24" applyFont="1" applyBorder="1"/>
    <xf numFmtId="0" fontId="4" fillId="0" borderId="70" xfId="24" applyBorder="1"/>
    <xf numFmtId="4" fontId="4" fillId="0" borderId="0" xfId="24" applyNumberFormat="1" applyBorder="1"/>
    <xf numFmtId="0" fontId="10" fillId="0" borderId="70" xfId="24" applyFont="1" applyBorder="1"/>
    <xf numFmtId="2" fontId="40" fillId="0" borderId="0" xfId="24" applyNumberFormat="1" applyFont="1" applyBorder="1"/>
    <xf numFmtId="2" fontId="40" fillId="0" borderId="72" xfId="24" applyNumberFormat="1" applyFont="1" applyBorder="1" applyAlignment="1">
      <alignment horizontal="center" vertical="center"/>
    </xf>
    <xf numFmtId="4" fontId="10" fillId="0" borderId="71" xfId="24" applyNumberFormat="1" applyFont="1" applyBorder="1"/>
    <xf numFmtId="0" fontId="10" fillId="0" borderId="73" xfId="24" applyFont="1" applyBorder="1"/>
    <xf numFmtId="0" fontId="4" fillId="0" borderId="16" xfId="24" applyBorder="1"/>
    <xf numFmtId="0" fontId="4" fillId="0" borderId="16" xfId="24" applyFont="1" applyBorder="1"/>
    <xf numFmtId="0" fontId="4" fillId="0" borderId="76" xfId="24" applyBorder="1"/>
    <xf numFmtId="172" fontId="44" fillId="12" borderId="6" xfId="2" applyNumberFormat="1" applyFont="1" applyFill="1" applyBorder="1" applyAlignment="1">
      <alignment horizontal="center" vertical="center"/>
    </xf>
    <xf numFmtId="164" fontId="44" fillId="12" borderId="6" xfId="0" applyNumberFormat="1" applyFont="1" applyFill="1" applyBorder="1" applyAlignment="1">
      <alignment horizontal="right" vertical="center"/>
    </xf>
    <xf numFmtId="170" fontId="44" fillId="12" borderId="6" xfId="0" applyNumberFormat="1" applyFont="1" applyFill="1" applyBorder="1" applyAlignment="1">
      <alignment horizontal="center" vertical="center"/>
    </xf>
    <xf numFmtId="0" fontId="44" fillId="12" borderId="6" xfId="0" applyFont="1" applyFill="1" applyBorder="1" applyAlignment="1">
      <alignment horizontal="center" vertical="center" wrapText="1"/>
    </xf>
    <xf numFmtId="171" fontId="23" fillId="11" borderId="6" xfId="0" applyNumberFormat="1" applyFont="1" applyFill="1" applyBorder="1" applyAlignment="1">
      <alignment horizontal="center" vertical="center"/>
    </xf>
    <xf numFmtId="164" fontId="3" fillId="11" borderId="6" xfId="1" applyFont="1" applyFill="1" applyBorder="1" applyAlignment="1">
      <alignment horizontal="right" vertical="center"/>
    </xf>
    <xf numFmtId="172" fontId="23" fillId="11" borderId="6" xfId="2" applyNumberFormat="1" applyFont="1" applyFill="1" applyBorder="1" applyAlignment="1">
      <alignment horizontal="center" vertical="center"/>
    </xf>
    <xf numFmtId="10" fontId="11" fillId="11" borderId="39" xfId="12" applyNumberFormat="1" applyFont="1" applyFill="1" applyBorder="1" applyAlignment="1">
      <alignment vertical="center"/>
    </xf>
    <xf numFmtId="10" fontId="11" fillId="11" borderId="41" xfId="12" applyNumberFormat="1" applyFont="1" applyFill="1" applyBorder="1" applyAlignment="1">
      <alignment vertical="center"/>
    </xf>
    <xf numFmtId="0" fontId="3" fillId="7" borderId="0" xfId="0" applyFont="1" applyFill="1" applyAlignment="1">
      <alignment horizontal="center" vertical="center"/>
    </xf>
    <xf numFmtId="0" fontId="3" fillId="0" borderId="0" xfId="0" applyFont="1" applyAlignment="1">
      <alignment horizontal="center" vertical="center"/>
    </xf>
    <xf numFmtId="0" fontId="23" fillId="0" borderId="0" xfId="0" applyFont="1" applyAlignment="1">
      <alignment horizontal="left" vertical="center"/>
    </xf>
    <xf numFmtId="0" fontId="23" fillId="0" borderId="0" xfId="0" applyFont="1" applyAlignment="1">
      <alignment horizontal="center" vertical="center"/>
    </xf>
    <xf numFmtId="0" fontId="35" fillId="0" borderId="0" xfId="0" applyFont="1" applyAlignment="1">
      <alignment horizontal="right" vertical="center"/>
    </xf>
    <xf numFmtId="0" fontId="33" fillId="0" borderId="0" xfId="0" applyFont="1" applyAlignment="1">
      <alignment horizontal="center" vertical="center"/>
    </xf>
    <xf numFmtId="0" fontId="33" fillId="0" borderId="0" xfId="0" applyFont="1" applyAlignment="1">
      <alignment horizontal="left" vertical="center"/>
    </xf>
    <xf numFmtId="10" fontId="23" fillId="0" borderId="0" xfId="2" applyNumberFormat="1" applyFont="1" applyAlignment="1">
      <alignment horizontal="right" vertical="center"/>
    </xf>
    <xf numFmtId="0" fontId="33" fillId="0" borderId="0" xfId="0" applyFont="1" applyAlignment="1">
      <alignment vertical="center"/>
    </xf>
    <xf numFmtId="0" fontId="23" fillId="0" borderId="0" xfId="0" applyFont="1" applyAlignment="1">
      <alignment horizontal="left" vertical="center"/>
    </xf>
    <xf numFmtId="0" fontId="23" fillId="0" borderId="0" xfId="0" applyFont="1" applyAlignment="1">
      <alignment horizontal="center" vertical="center"/>
    </xf>
    <xf numFmtId="2" fontId="41" fillId="11" borderId="0" xfId="24" applyNumberFormat="1" applyFont="1" applyFill="1" applyBorder="1"/>
    <xf numFmtId="2" fontId="41" fillId="11" borderId="72" xfId="24" applyNumberFormat="1" applyFont="1" applyFill="1" applyBorder="1" applyAlignment="1">
      <alignment horizontal="center" vertical="center"/>
    </xf>
    <xf numFmtId="0" fontId="3" fillId="0" borderId="0" xfId="0" applyFont="1" applyAlignment="1">
      <alignment horizontal="center" vertical="center"/>
    </xf>
    <xf numFmtId="0" fontId="23" fillId="0" borderId="0" xfId="0" applyFont="1" applyAlignment="1">
      <alignment horizontal="center" vertical="center"/>
    </xf>
    <xf numFmtId="0" fontId="47" fillId="0" borderId="0" xfId="0" applyFont="1" applyAlignment="1">
      <alignment vertical="center"/>
    </xf>
    <xf numFmtId="0" fontId="47" fillId="0" borderId="0" xfId="0" applyFont="1" applyAlignment="1">
      <alignment horizontal="center" vertical="center"/>
    </xf>
    <xf numFmtId="0" fontId="49" fillId="0" borderId="0" xfId="0" applyFont="1"/>
    <xf numFmtId="0" fontId="46" fillId="0" borderId="0" xfId="0" applyFont="1" applyAlignment="1">
      <alignment horizontal="center" vertical="center"/>
    </xf>
    <xf numFmtId="0" fontId="46" fillId="0" borderId="0" xfId="0" applyFont="1" applyAlignment="1">
      <alignment vertical="center"/>
    </xf>
    <xf numFmtId="0" fontId="34" fillId="0" borderId="0" xfId="0" applyFont="1"/>
    <xf numFmtId="164" fontId="23" fillId="0" borderId="6" xfId="1" applyFont="1" applyFill="1" applyBorder="1" applyAlignment="1">
      <alignment horizontal="right" vertical="center"/>
    </xf>
    <xf numFmtId="0" fontId="23" fillId="0" borderId="0" xfId="0" applyFont="1" applyFill="1" applyAlignment="1">
      <alignment vertical="center"/>
    </xf>
    <xf numFmtId="164" fontId="23" fillId="0" borderId="6" xfId="1" applyFont="1" applyFill="1" applyBorder="1" applyAlignment="1">
      <alignment horizontal="center" vertical="center"/>
    </xf>
    <xf numFmtId="0" fontId="25" fillId="0" borderId="0" xfId="0" applyFont="1" applyFill="1"/>
    <xf numFmtId="0" fontId="23" fillId="0" borderId="0" xfId="0" applyFont="1" applyFill="1" applyAlignment="1">
      <alignment horizontal="center" vertical="center"/>
    </xf>
    <xf numFmtId="0" fontId="23" fillId="14" borderId="6" xfId="0" applyFont="1" applyFill="1" applyBorder="1" applyAlignment="1">
      <alignment vertical="center" wrapText="1"/>
    </xf>
    <xf numFmtId="0" fontId="23" fillId="14" borderId="6" xfId="0" applyFont="1" applyFill="1" applyBorder="1" applyAlignment="1">
      <alignment horizontal="center" vertical="center" wrapText="1"/>
    </xf>
    <xf numFmtId="169" fontId="23" fillId="14" borderId="6" xfId="0" applyNumberFormat="1" applyFont="1" applyFill="1" applyBorder="1" applyAlignment="1">
      <alignment horizontal="center" vertical="center"/>
    </xf>
    <xf numFmtId="0" fontId="23" fillId="14" borderId="6" xfId="0" applyFont="1" applyFill="1" applyBorder="1" applyAlignment="1">
      <alignment horizontal="center" vertical="center"/>
    </xf>
    <xf numFmtId="173" fontId="23" fillId="14" borderId="6" xfId="0" applyNumberFormat="1" applyFont="1" applyFill="1" applyBorder="1" applyAlignment="1">
      <alignment horizontal="center" vertical="center"/>
    </xf>
    <xf numFmtId="164" fontId="23" fillId="3" borderId="6" xfId="1" applyFont="1" applyFill="1" applyBorder="1" applyAlignment="1">
      <alignment horizontal="center" vertical="center"/>
    </xf>
    <xf numFmtId="0" fontId="25" fillId="3" borderId="0" xfId="0" applyFont="1" applyFill="1"/>
    <xf numFmtId="0" fontId="23" fillId="9" borderId="6" xfId="0" applyFont="1" applyFill="1" applyBorder="1" applyAlignment="1">
      <alignment horizontal="center" vertical="center" wrapText="1"/>
    </xf>
    <xf numFmtId="169" fontId="23" fillId="9" borderId="6" xfId="0" applyNumberFormat="1" applyFont="1" applyFill="1" applyBorder="1" applyAlignment="1">
      <alignment horizontal="center" vertical="center"/>
    </xf>
    <xf numFmtId="173" fontId="23" fillId="9" borderId="6" xfId="0" applyNumberFormat="1" applyFont="1" applyFill="1" applyBorder="1" applyAlignment="1">
      <alignment horizontal="center" vertical="center"/>
    </xf>
    <xf numFmtId="0" fontId="23" fillId="11" borderId="6" xfId="0" applyFont="1" applyFill="1" applyBorder="1" applyAlignment="1">
      <alignment horizontal="center" vertical="center" wrapText="1"/>
    </xf>
    <xf numFmtId="169" fontId="23" fillId="11" borderId="6" xfId="0" applyNumberFormat="1" applyFont="1" applyFill="1" applyBorder="1" applyAlignment="1">
      <alignment horizontal="center" vertical="center"/>
    </xf>
    <xf numFmtId="173" fontId="23" fillId="11" borderId="6" xfId="0" applyNumberFormat="1" applyFont="1" applyFill="1" applyBorder="1" applyAlignment="1">
      <alignment horizontal="center" vertical="center"/>
    </xf>
    <xf numFmtId="0" fontId="23" fillId="15" borderId="6" xfId="0" applyFont="1" applyFill="1" applyBorder="1" applyAlignment="1">
      <alignment vertical="center" wrapText="1"/>
    </xf>
    <xf numFmtId="0" fontId="23" fillId="15" borderId="6" xfId="0" applyFont="1" applyFill="1" applyBorder="1" applyAlignment="1">
      <alignment horizontal="center" vertical="center" wrapText="1"/>
    </xf>
    <xf numFmtId="169" fontId="23" fillId="15" borderId="6" xfId="0" applyNumberFormat="1" applyFont="1" applyFill="1" applyBorder="1" applyAlignment="1">
      <alignment horizontal="center" vertical="center"/>
    </xf>
    <xf numFmtId="0" fontId="23" fillId="15" borderId="6" xfId="0" applyFont="1" applyFill="1" applyBorder="1" applyAlignment="1">
      <alignment horizontal="center" vertical="center"/>
    </xf>
    <xf numFmtId="173" fontId="23" fillId="15" borderId="6" xfId="0" applyNumberFormat="1" applyFont="1" applyFill="1" applyBorder="1" applyAlignment="1">
      <alignment horizontal="center" vertical="center"/>
    </xf>
    <xf numFmtId="0" fontId="50" fillId="16" borderId="6" xfId="0" applyFont="1" applyFill="1" applyBorder="1" applyAlignment="1">
      <alignment horizontal="center" vertical="center" wrapText="1"/>
    </xf>
    <xf numFmtId="0" fontId="50" fillId="16" borderId="6" xfId="0" applyFont="1" applyFill="1" applyBorder="1" applyAlignment="1">
      <alignment horizontal="center"/>
    </xf>
    <xf numFmtId="2" fontId="50" fillId="16" borderId="6" xfId="0" applyNumberFormat="1" applyFont="1" applyFill="1" applyBorder="1" applyAlignment="1">
      <alignment horizontal="center"/>
    </xf>
    <xf numFmtId="0" fontId="23" fillId="0" borderId="0" xfId="0" applyFont="1" applyAlignment="1">
      <alignment horizontal="center" vertical="center"/>
    </xf>
    <xf numFmtId="9" fontId="3" fillId="10" borderId="0" xfId="0" applyNumberFormat="1" applyFont="1" applyFill="1" applyAlignment="1">
      <alignment horizontal="center" vertical="center"/>
    </xf>
    <xf numFmtId="164" fontId="3" fillId="10" borderId="0" xfId="1" applyFont="1" applyFill="1" applyAlignment="1">
      <alignment horizontal="center" vertical="center"/>
    </xf>
    <xf numFmtId="164" fontId="31" fillId="0" borderId="0" xfId="0" applyNumberFormat="1" applyFont="1" applyAlignment="1">
      <alignment horizontal="right" vertical="center"/>
    </xf>
    <xf numFmtId="164" fontId="3" fillId="9" borderId="6" xfId="0" applyNumberFormat="1" applyFont="1" applyFill="1" applyBorder="1" applyAlignment="1">
      <alignment horizontal="center" vertical="center"/>
    </xf>
    <xf numFmtId="0" fontId="3" fillId="9" borderId="6" xfId="0" applyFont="1" applyFill="1" applyBorder="1" applyAlignment="1">
      <alignment horizontal="center" vertical="center"/>
    </xf>
    <xf numFmtId="0" fontId="51" fillId="11" borderId="6" xfId="0" applyFont="1" applyFill="1" applyBorder="1" applyAlignment="1">
      <alignment horizontal="center"/>
    </xf>
    <xf numFmtId="2" fontId="51" fillId="11" borderId="6" xfId="0" applyNumberFormat="1" applyFont="1" applyFill="1" applyBorder="1" applyAlignment="1">
      <alignment horizontal="center"/>
    </xf>
    <xf numFmtId="0" fontId="51" fillId="13" borderId="6" xfId="0" applyFont="1" applyFill="1" applyBorder="1" applyAlignment="1">
      <alignment horizontal="center"/>
    </xf>
    <xf numFmtId="2" fontId="51" fillId="13" borderId="6" xfId="0" applyNumberFormat="1" applyFont="1" applyFill="1" applyBorder="1" applyAlignment="1">
      <alignment horizontal="center"/>
    </xf>
    <xf numFmtId="2" fontId="52" fillId="14" borderId="6" xfId="0" applyNumberFormat="1" applyFont="1" applyFill="1" applyBorder="1" applyAlignment="1">
      <alignment horizontal="center"/>
    </xf>
    <xf numFmtId="164" fontId="23" fillId="14" borderId="0" xfId="1" applyFont="1" applyFill="1" applyAlignment="1">
      <alignment vertical="center"/>
    </xf>
    <xf numFmtId="0" fontId="26" fillId="0" borderId="0" xfId="0" applyFont="1" applyBorder="1" applyAlignment="1">
      <alignment horizontal="center" vertical="center"/>
    </xf>
    <xf numFmtId="0" fontId="45" fillId="12" borderId="0" xfId="0" applyFont="1" applyFill="1" applyBorder="1" applyAlignment="1">
      <alignment horizontal="left" vertical="center"/>
    </xf>
    <xf numFmtId="0" fontId="24" fillId="11" borderId="0" xfId="0" applyFont="1" applyFill="1" applyAlignment="1">
      <alignment horizontal="left" vertical="center" wrapText="1"/>
    </xf>
    <xf numFmtId="0" fontId="24" fillId="0" borderId="0" xfId="0" applyFont="1" applyAlignment="1">
      <alignment horizontal="left" vertical="center" wrapText="1"/>
    </xf>
    <xf numFmtId="0" fontId="24" fillId="11" borderId="0" xfId="0" applyFont="1" applyFill="1" applyBorder="1" applyAlignment="1">
      <alignment horizontal="left" vertical="center" wrapText="1"/>
    </xf>
    <xf numFmtId="0" fontId="33" fillId="11" borderId="0" xfId="0" applyFont="1" applyFill="1" applyBorder="1" applyAlignment="1">
      <alignment horizontal="left" vertical="center" wrapText="1"/>
    </xf>
    <xf numFmtId="0" fontId="47" fillId="10" borderId="6" xfId="0" applyFont="1" applyFill="1" applyBorder="1" applyAlignment="1">
      <alignment horizontal="left" vertical="center"/>
    </xf>
    <xf numFmtId="0" fontId="46" fillId="11" borderId="6" xfId="0" applyFont="1" applyFill="1" applyBorder="1" applyAlignment="1">
      <alignment horizontal="left" vertical="center" wrapText="1"/>
    </xf>
    <xf numFmtId="0" fontId="47" fillId="0" borderId="0" xfId="0" applyFont="1" applyAlignment="1">
      <alignment horizontal="center" vertical="center"/>
    </xf>
    <xf numFmtId="0" fontId="32" fillId="9" borderId="6" xfId="0" applyFont="1" applyFill="1" applyBorder="1" applyAlignment="1">
      <alignment horizontal="right" vertical="center"/>
    </xf>
    <xf numFmtId="171" fontId="3" fillId="7" borderId="6" xfId="0" applyNumberFormat="1" applyFont="1" applyFill="1" applyBorder="1" applyAlignment="1">
      <alignment horizontal="right" vertical="center"/>
    </xf>
    <xf numFmtId="0" fontId="3" fillId="7" borderId="0" xfId="0" applyFont="1" applyFill="1" applyAlignment="1">
      <alignment horizontal="center" vertical="center"/>
    </xf>
    <xf numFmtId="0" fontId="3" fillId="7" borderId="16" xfId="0" applyFont="1" applyFill="1" applyBorder="1" applyAlignment="1">
      <alignment horizontal="center" vertical="center"/>
    </xf>
    <xf numFmtId="171" fontId="32" fillId="9" borderId="6" xfId="0" applyNumberFormat="1" applyFont="1" applyFill="1" applyBorder="1" applyAlignment="1">
      <alignment horizontal="right" vertical="center"/>
    </xf>
    <xf numFmtId="0" fontId="3" fillId="7" borderId="6" xfId="0" applyFont="1" applyFill="1" applyBorder="1" applyAlignment="1">
      <alignment horizontal="right" vertical="center"/>
    </xf>
    <xf numFmtId="0" fontId="3" fillId="7" borderId="0" xfId="0" applyFont="1" applyFill="1" applyAlignment="1">
      <alignment horizontal="left" vertical="center" wrapText="1"/>
    </xf>
    <xf numFmtId="0" fontId="3" fillId="7" borderId="16" xfId="0" applyFont="1" applyFill="1" applyBorder="1" applyAlignment="1">
      <alignment horizontal="left" vertical="center" wrapText="1"/>
    </xf>
    <xf numFmtId="171" fontId="3" fillId="7" borderId="7" xfId="0" applyNumberFormat="1" applyFont="1" applyFill="1" applyBorder="1" applyAlignment="1">
      <alignment horizontal="right" vertical="center"/>
    </xf>
    <xf numFmtId="171" fontId="3" fillId="7" borderId="9" xfId="0" applyNumberFormat="1" applyFont="1" applyFill="1" applyBorder="1" applyAlignment="1">
      <alignment horizontal="right" vertical="center"/>
    </xf>
    <xf numFmtId="0" fontId="3" fillId="0" borderId="0" xfId="0" applyFont="1" applyAlignment="1">
      <alignment horizontal="center" vertical="center"/>
    </xf>
    <xf numFmtId="0" fontId="44" fillId="12" borderId="7" xfId="0" applyFont="1" applyFill="1" applyBorder="1" applyAlignment="1">
      <alignment horizontal="right" vertical="center"/>
    </xf>
    <xf numFmtId="0" fontId="44" fillId="12" borderId="8" xfId="0" applyFont="1" applyFill="1" applyBorder="1" applyAlignment="1">
      <alignment horizontal="right" vertical="center"/>
    </xf>
    <xf numFmtId="0" fontId="44" fillId="12" borderId="9" xfId="0" applyFont="1" applyFill="1" applyBorder="1" applyAlignment="1">
      <alignment horizontal="right" vertical="center"/>
    </xf>
    <xf numFmtId="0" fontId="44" fillId="12" borderId="7" xfId="0" applyFont="1" applyFill="1" applyBorder="1" applyAlignment="1">
      <alignment horizontal="left" vertical="center" wrapText="1"/>
    </xf>
    <xf numFmtId="0" fontId="44" fillId="12" borderId="9" xfId="0" applyFont="1" applyFill="1" applyBorder="1" applyAlignment="1">
      <alignment horizontal="left" vertical="center" wrapText="1"/>
    </xf>
    <xf numFmtId="0" fontId="44" fillId="12" borderId="6" xfId="0" applyFont="1" applyFill="1" applyBorder="1" applyAlignment="1">
      <alignment horizontal="right" vertical="center"/>
    </xf>
    <xf numFmtId="0" fontId="23" fillId="0" borderId="0" xfId="0" applyFont="1" applyAlignment="1">
      <alignment horizontal="left" vertical="center"/>
    </xf>
    <xf numFmtId="0" fontId="44" fillId="12" borderId="6" xfId="0" applyFont="1" applyFill="1" applyBorder="1" applyAlignment="1">
      <alignment horizontal="left" vertical="center" wrapText="1"/>
    </xf>
    <xf numFmtId="0" fontId="29" fillId="12" borderId="7" xfId="0" applyFont="1" applyFill="1" applyBorder="1" applyAlignment="1">
      <alignment horizontal="center" vertical="center"/>
    </xf>
    <xf numFmtId="0" fontId="29" fillId="12" borderId="9" xfId="0" applyFont="1" applyFill="1" applyBorder="1" applyAlignment="1">
      <alignment horizontal="center" vertical="center"/>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28" fillId="10" borderId="6" xfId="0" applyFont="1" applyFill="1" applyBorder="1" applyAlignment="1">
      <alignment horizontal="left" vertical="center"/>
    </xf>
    <xf numFmtId="0" fontId="3" fillId="7" borderId="6" xfId="0" applyFont="1" applyFill="1" applyBorder="1" applyAlignment="1">
      <alignment horizontal="left" vertical="center"/>
    </xf>
    <xf numFmtId="0" fontId="23" fillId="0" borderId="0" xfId="0" applyFont="1" applyAlignment="1">
      <alignment horizontal="center" vertical="center"/>
    </xf>
    <xf numFmtId="0" fontId="29" fillId="10" borderId="7" xfId="0" applyFont="1" applyFill="1" applyBorder="1" applyAlignment="1">
      <alignment horizontal="center" vertical="center"/>
    </xf>
    <xf numFmtId="0" fontId="29" fillId="10" borderId="9" xfId="0" applyFont="1" applyFill="1" applyBorder="1" applyAlignment="1">
      <alignment horizontal="center" vertical="center"/>
    </xf>
    <xf numFmtId="10" fontId="4" fillId="0" borderId="7" xfId="22" applyNumberFormat="1" applyFont="1" applyBorder="1" applyAlignment="1">
      <alignment horizontal="center" vertical="center"/>
    </xf>
    <xf numFmtId="10" fontId="4" fillId="0" borderId="9" xfId="22" applyNumberFormat="1" applyFont="1" applyBorder="1" applyAlignment="1">
      <alignment horizontal="center" vertical="center"/>
    </xf>
    <xf numFmtId="49" fontId="15" fillId="11" borderId="2" xfId="12" applyNumberFormat="1" applyFont="1" applyFill="1" applyBorder="1" applyAlignment="1">
      <alignment horizontal="center" vertical="center"/>
    </xf>
    <xf numFmtId="49" fontId="15" fillId="11" borderId="3" xfId="12" applyNumberFormat="1" applyFont="1" applyFill="1" applyBorder="1" applyAlignment="1">
      <alignment horizontal="center" vertical="center"/>
    </xf>
    <xf numFmtId="49" fontId="15" fillId="11" borderId="1" xfId="12" applyNumberFormat="1" applyFont="1" applyFill="1" applyBorder="1" applyAlignment="1">
      <alignment horizontal="center" vertical="center"/>
    </xf>
    <xf numFmtId="49" fontId="18" fillId="5" borderId="22" xfId="12" applyNumberFormat="1" applyFont="1" applyFill="1" applyBorder="1" applyAlignment="1">
      <alignment horizontal="center" vertical="center" wrapText="1"/>
    </xf>
    <xf numFmtId="49" fontId="18" fillId="5" borderId="23" xfId="12" applyNumberFormat="1" applyFont="1" applyFill="1" applyBorder="1" applyAlignment="1">
      <alignment horizontal="center" vertical="center" wrapText="1"/>
    </xf>
    <xf numFmtId="49" fontId="18" fillId="5" borderId="24" xfId="12" applyNumberFormat="1" applyFont="1" applyFill="1" applyBorder="1" applyAlignment="1">
      <alignment horizontal="center" vertical="center" wrapText="1"/>
    </xf>
    <xf numFmtId="49" fontId="18" fillId="5" borderId="25" xfId="12" applyNumberFormat="1" applyFont="1" applyFill="1" applyBorder="1" applyAlignment="1">
      <alignment horizontal="center" vertical="center" wrapText="1"/>
    </xf>
    <xf numFmtId="49" fontId="18" fillId="5" borderId="29" xfId="12" applyNumberFormat="1" applyFont="1" applyFill="1" applyBorder="1" applyAlignment="1">
      <alignment horizontal="center" vertical="center" wrapText="1"/>
    </xf>
    <xf numFmtId="49" fontId="18" fillId="5" borderId="6" xfId="12" applyNumberFormat="1" applyFont="1" applyFill="1" applyBorder="1" applyAlignment="1">
      <alignment horizontal="center" vertical="center" wrapText="1"/>
    </xf>
    <xf numFmtId="49" fontId="18" fillId="5" borderId="7" xfId="12" applyNumberFormat="1" applyFont="1" applyFill="1" applyBorder="1" applyAlignment="1">
      <alignment horizontal="center" vertical="center" wrapText="1"/>
    </xf>
    <xf numFmtId="49" fontId="18" fillId="5" borderId="30" xfId="12" applyNumberFormat="1" applyFont="1" applyFill="1" applyBorder="1" applyAlignment="1">
      <alignment horizontal="center" vertical="center" wrapText="1"/>
    </xf>
    <xf numFmtId="0" fontId="18" fillId="0" borderId="26" xfId="12" applyFont="1" applyFill="1" applyBorder="1" applyAlignment="1">
      <alignment horizontal="center" vertical="center"/>
    </xf>
    <xf numFmtId="0" fontId="18" fillId="0" borderId="31" xfId="12" applyFont="1" applyFill="1" applyBorder="1" applyAlignment="1">
      <alignment horizontal="center" vertical="center"/>
    </xf>
    <xf numFmtId="0" fontId="18" fillId="0" borderId="27" xfId="12" applyFont="1" applyFill="1" applyBorder="1" applyAlignment="1">
      <alignment horizontal="center" vertical="center"/>
    </xf>
    <xf numFmtId="0" fontId="18" fillId="0" borderId="32" xfId="12" applyFont="1" applyFill="1" applyBorder="1" applyAlignment="1">
      <alignment horizontal="center" vertical="center"/>
    </xf>
    <xf numFmtId="0" fontId="18" fillId="0" borderId="28" xfId="12" applyFont="1" applyFill="1" applyBorder="1" applyAlignment="1">
      <alignment horizontal="center" vertical="center"/>
    </xf>
    <xf numFmtId="0" fontId="18" fillId="0" borderId="33" xfId="12" applyFont="1" applyFill="1" applyBorder="1" applyAlignment="1">
      <alignment horizontal="center" vertical="center"/>
    </xf>
    <xf numFmtId="0" fontId="18" fillId="3" borderId="34" xfId="12" applyFont="1" applyFill="1" applyBorder="1" applyAlignment="1">
      <alignment horizontal="center" vertical="center"/>
    </xf>
    <xf numFmtId="0" fontId="18" fillId="3" borderId="35" xfId="12" applyFont="1" applyFill="1" applyBorder="1" applyAlignment="1">
      <alignment horizontal="center" vertical="center"/>
    </xf>
    <xf numFmtId="0" fontId="4" fillId="0" borderId="20" xfId="12" applyFont="1" applyBorder="1" applyAlignment="1">
      <alignment vertical="center"/>
    </xf>
    <xf numFmtId="0" fontId="4" fillId="0" borderId="0" xfId="12" applyFont="1" applyBorder="1" applyAlignment="1">
      <alignment vertical="center"/>
    </xf>
    <xf numFmtId="0" fontId="10" fillId="0" borderId="23" xfId="12" applyFont="1" applyFill="1" applyBorder="1" applyAlignment="1">
      <alignment horizontal="justify" vertical="center" wrapText="1"/>
    </xf>
    <xf numFmtId="0" fontId="10" fillId="0" borderId="25" xfId="12" applyFont="1" applyFill="1" applyBorder="1" applyAlignment="1">
      <alignment horizontal="justify" vertical="center" wrapText="1"/>
    </xf>
    <xf numFmtId="0" fontId="16" fillId="0" borderId="24" xfId="12" applyFont="1" applyBorder="1" applyAlignment="1">
      <alignment horizontal="center"/>
    </xf>
    <xf numFmtId="0" fontId="16" fillId="0" borderId="36" xfId="12" applyFont="1" applyBorder="1" applyAlignment="1">
      <alignment horizontal="center"/>
    </xf>
    <xf numFmtId="0" fontId="10" fillId="0" borderId="31" xfId="12" applyFont="1" applyFill="1" applyBorder="1" applyAlignment="1">
      <alignment horizontal="right" vertical="center"/>
    </xf>
    <xf numFmtId="0" fontId="10" fillId="0" borderId="32" xfId="12" applyFont="1" applyFill="1" applyBorder="1" applyAlignment="1">
      <alignment horizontal="right" vertical="center"/>
    </xf>
    <xf numFmtId="10" fontId="4" fillId="0" borderId="34" xfId="22" applyNumberFormat="1" applyFont="1" applyBorder="1" applyAlignment="1">
      <alignment horizontal="center" vertical="center"/>
    </xf>
    <xf numFmtId="10" fontId="4" fillId="0" borderId="35" xfId="22" applyNumberFormat="1" applyFont="1" applyBorder="1" applyAlignment="1">
      <alignment horizontal="center" vertical="center"/>
    </xf>
    <xf numFmtId="0" fontId="4" fillId="0" borderId="20" xfId="12" applyFont="1" applyBorder="1" applyAlignment="1">
      <alignment horizontal="center" vertical="center"/>
    </xf>
    <xf numFmtId="0" fontId="4" fillId="0" borderId="0" xfId="12" applyFont="1" applyBorder="1" applyAlignment="1">
      <alignment horizontal="center" vertical="center"/>
    </xf>
    <xf numFmtId="10" fontId="4" fillId="0" borderId="24" xfId="22" applyNumberFormat="1" applyFont="1" applyBorder="1" applyAlignment="1">
      <alignment horizontal="center" vertical="center"/>
    </xf>
    <xf numFmtId="10" fontId="4" fillId="0" borderId="36" xfId="22" applyNumberFormat="1" applyFont="1" applyBorder="1" applyAlignment="1">
      <alignment horizontal="center" vertical="center"/>
    </xf>
    <xf numFmtId="49" fontId="18" fillId="5" borderId="37" xfId="12" applyNumberFormat="1" applyFont="1" applyFill="1" applyBorder="1" applyAlignment="1">
      <alignment horizontal="center" vertical="center" wrapText="1"/>
    </xf>
    <xf numFmtId="49" fontId="18" fillId="5" borderId="38" xfId="12" applyNumberFormat="1" applyFont="1" applyFill="1" applyBorder="1" applyAlignment="1">
      <alignment horizontal="center" vertical="center" wrapText="1"/>
    </xf>
    <xf numFmtId="49" fontId="18" fillId="5" borderId="39" xfId="12" applyNumberFormat="1" applyFont="1" applyFill="1" applyBorder="1" applyAlignment="1">
      <alignment horizontal="center" vertical="center" wrapText="1"/>
    </xf>
    <xf numFmtId="10" fontId="7" fillId="0" borderId="45" xfId="22" applyNumberFormat="1" applyFont="1" applyBorder="1" applyAlignment="1">
      <alignment horizontal="center" vertical="center" wrapText="1"/>
    </xf>
    <xf numFmtId="10" fontId="7" fillId="0" borderId="47" xfId="22" applyNumberFormat="1" applyFont="1" applyBorder="1" applyAlignment="1">
      <alignment horizontal="center" vertical="center" wrapText="1"/>
    </xf>
    <xf numFmtId="0" fontId="20" fillId="0" borderId="17" xfId="12" applyFont="1" applyBorder="1" applyAlignment="1">
      <alignment horizontal="center" vertical="center" wrapText="1"/>
    </xf>
    <xf numFmtId="0" fontId="20" fillId="0" borderId="48" xfId="12" applyFont="1" applyBorder="1" applyAlignment="1">
      <alignment horizontal="center" vertical="center" wrapText="1"/>
    </xf>
    <xf numFmtId="0" fontId="20" fillId="0" borderId="46" xfId="12" applyFont="1" applyBorder="1" applyAlignment="1">
      <alignment horizontal="center" vertical="center" wrapText="1"/>
    </xf>
    <xf numFmtId="0" fontId="20" fillId="0" borderId="49" xfId="12" applyFont="1" applyBorder="1" applyAlignment="1">
      <alignment horizontal="center" vertical="center" wrapText="1"/>
    </xf>
    <xf numFmtId="0" fontId="4" fillId="0" borderId="45" xfId="12" applyFont="1" applyBorder="1" applyAlignment="1">
      <alignment horizontal="center" vertical="center"/>
    </xf>
    <xf numFmtId="0" fontId="4" fillId="0" borderId="26" xfId="12" applyFont="1" applyBorder="1" applyAlignment="1">
      <alignment horizontal="center" vertical="center"/>
    </xf>
    <xf numFmtId="0" fontId="4" fillId="0" borderId="17" xfId="12" applyFont="1" applyFill="1" applyBorder="1" applyAlignment="1">
      <alignment horizontal="left" vertical="center"/>
    </xf>
    <xf numFmtId="0" fontId="4" fillId="0" borderId="27" xfId="12" applyFont="1" applyFill="1" applyBorder="1" applyAlignment="1">
      <alignment horizontal="left" vertical="center"/>
    </xf>
    <xf numFmtId="10" fontId="4" fillId="0" borderId="46" xfId="22" applyNumberFormat="1" applyFont="1" applyFill="1" applyBorder="1" applyAlignment="1" applyProtection="1">
      <alignment horizontal="center" vertical="center"/>
      <protection locked="0"/>
    </xf>
    <xf numFmtId="10" fontId="4" fillId="0" borderId="28" xfId="22" applyNumberFormat="1" applyFont="1" applyFill="1" applyBorder="1" applyAlignment="1" applyProtection="1">
      <alignment horizontal="center" vertical="center"/>
      <protection locked="0"/>
    </xf>
    <xf numFmtId="10" fontId="4" fillId="0" borderId="43" xfId="22" applyNumberFormat="1" applyFont="1" applyBorder="1" applyAlignment="1">
      <alignment horizontal="center" vertical="center"/>
    </xf>
    <xf numFmtId="10" fontId="4" fillId="0" borderId="44" xfId="22" applyNumberFormat="1" applyFont="1" applyBorder="1" applyAlignment="1">
      <alignment horizontal="center" vertical="center"/>
    </xf>
    <xf numFmtId="0" fontId="11" fillId="0" borderId="37" xfId="12" applyFont="1" applyBorder="1" applyAlignment="1">
      <alignment horizontal="center" vertical="center"/>
    </xf>
    <xf numFmtId="0" fontId="11" fillId="0" borderId="38" xfId="12" applyFont="1" applyBorder="1" applyAlignment="1">
      <alignment horizontal="center" vertical="center"/>
    </xf>
    <xf numFmtId="0" fontId="11" fillId="0" borderId="40" xfId="12" applyFont="1" applyBorder="1" applyAlignment="1">
      <alignment horizontal="center" vertical="center"/>
    </xf>
    <xf numFmtId="0" fontId="11" fillId="0" borderId="5" xfId="12" applyFont="1" applyBorder="1" applyAlignment="1">
      <alignment horizontal="center" vertical="center"/>
    </xf>
    <xf numFmtId="10" fontId="4" fillId="0" borderId="43" xfId="12" applyNumberFormat="1" applyFont="1" applyFill="1" applyBorder="1" applyAlignment="1">
      <alignment horizontal="center" vertical="center"/>
    </xf>
    <xf numFmtId="10" fontId="4" fillId="0" borderId="44" xfId="12" applyNumberFormat="1" applyFont="1" applyFill="1" applyBorder="1" applyAlignment="1">
      <alignment horizontal="center" vertical="center"/>
    </xf>
    <xf numFmtId="10" fontId="4" fillId="0" borderId="0" xfId="22" applyNumberFormat="1" applyFont="1" applyBorder="1" applyAlignment="1">
      <alignment horizontal="center" vertical="center"/>
    </xf>
    <xf numFmtId="166" fontId="10" fillId="5" borderId="22" xfId="12" applyNumberFormat="1" applyFont="1" applyFill="1" applyBorder="1" applyAlignment="1">
      <alignment horizontal="center" vertical="center" wrapText="1"/>
    </xf>
    <xf numFmtId="166" fontId="10" fillId="5" borderId="23" xfId="12" applyNumberFormat="1" applyFont="1" applyFill="1" applyBorder="1" applyAlignment="1">
      <alignment horizontal="center" vertical="center" wrapText="1"/>
    </xf>
    <xf numFmtId="166" fontId="10" fillId="5" borderId="25" xfId="12" applyNumberFormat="1" applyFont="1" applyFill="1" applyBorder="1" applyAlignment="1">
      <alignment horizontal="center" vertical="center" wrapText="1"/>
    </xf>
    <xf numFmtId="166" fontId="10" fillId="5" borderId="29" xfId="12" applyNumberFormat="1" applyFont="1" applyFill="1" applyBorder="1" applyAlignment="1">
      <alignment horizontal="center" vertical="center" wrapText="1"/>
    </xf>
    <xf numFmtId="166" fontId="10" fillId="5" borderId="6" xfId="12" applyNumberFormat="1" applyFont="1" applyFill="1" applyBorder="1" applyAlignment="1">
      <alignment horizontal="center" vertical="center" wrapText="1"/>
    </xf>
    <xf numFmtId="166" fontId="10" fillId="5" borderId="30" xfId="12" applyNumberFormat="1" applyFont="1" applyFill="1" applyBorder="1" applyAlignment="1">
      <alignment horizontal="center" vertical="center" wrapText="1"/>
    </xf>
    <xf numFmtId="0" fontId="4" fillId="0" borderId="20" xfId="12" applyFont="1" applyFill="1" applyBorder="1" applyAlignment="1">
      <alignment horizontal="center" vertical="center"/>
    </xf>
    <xf numFmtId="0" fontId="4" fillId="0" borderId="0" xfId="12" applyFont="1" applyFill="1" applyBorder="1" applyAlignment="1">
      <alignment horizontal="center" vertical="center"/>
    </xf>
    <xf numFmtId="0" fontId="10" fillId="0" borderId="37" xfId="12" applyFont="1" applyFill="1" applyBorder="1" applyAlignment="1">
      <alignment horizontal="center" vertical="center"/>
    </xf>
    <xf numFmtId="0" fontId="10" fillId="0" borderId="38" xfId="12" applyFont="1" applyFill="1" applyBorder="1" applyAlignment="1">
      <alignment horizontal="center" vertical="center"/>
    </xf>
    <xf numFmtId="0" fontId="10" fillId="0" borderId="39" xfId="12" applyFont="1" applyFill="1" applyBorder="1" applyAlignment="1">
      <alignment horizontal="center" vertical="center"/>
    </xf>
    <xf numFmtId="0" fontId="10" fillId="0" borderId="40" xfId="12" applyFont="1" applyFill="1" applyBorder="1" applyAlignment="1">
      <alignment horizontal="center" vertical="center"/>
    </xf>
    <xf numFmtId="0" fontId="10" fillId="0" borderId="5" xfId="12" applyFont="1" applyFill="1" applyBorder="1" applyAlignment="1">
      <alignment horizontal="center" vertical="center"/>
    </xf>
    <xf numFmtId="0" fontId="10" fillId="0" borderId="41" xfId="12" applyFont="1" applyFill="1" applyBorder="1" applyAlignment="1">
      <alignment horizontal="center" vertical="center"/>
    </xf>
    <xf numFmtId="0" fontId="18" fillId="3" borderId="32" xfId="12" applyFont="1" applyFill="1" applyBorder="1" applyAlignment="1">
      <alignment horizontal="center" vertical="center"/>
    </xf>
    <xf numFmtId="4" fontId="14" fillId="0" borderId="0" xfId="12" applyNumberFormat="1" applyFont="1" applyAlignment="1">
      <alignment horizontal="center" wrapText="1"/>
    </xf>
    <xf numFmtId="0" fontId="12" fillId="0" borderId="50" xfId="3" applyFont="1" applyBorder="1" applyAlignment="1">
      <alignment horizontal="center" vertical="center"/>
    </xf>
    <xf numFmtId="0" fontId="12" fillId="0" borderId="52" xfId="3" applyFont="1" applyBorder="1" applyAlignment="1">
      <alignment horizontal="center" vertical="center"/>
    </xf>
    <xf numFmtId="0" fontId="4" fillId="3" borderId="0" xfId="10" applyFont="1" applyFill="1" applyAlignment="1"/>
    <xf numFmtId="0" fontId="4" fillId="3" borderId="0" xfId="10" applyFont="1" applyFill="1" applyAlignment="1">
      <alignment horizontal="left"/>
    </xf>
    <xf numFmtId="0" fontId="13" fillId="0" borderId="0" xfId="3" applyFont="1" applyBorder="1" applyAlignment="1">
      <alignment horizontal="center" vertical="top"/>
    </xf>
    <xf numFmtId="0" fontId="13" fillId="0" borderId="15" xfId="11" applyFont="1" applyBorder="1" applyAlignment="1">
      <alignment horizontal="left"/>
    </xf>
    <xf numFmtId="0" fontId="13" fillId="0" borderId="14" xfId="11" applyFont="1" applyBorder="1" applyAlignment="1">
      <alignment horizontal="left"/>
    </xf>
    <xf numFmtId="0" fontId="13" fillId="0" borderId="13" xfId="11" applyFont="1" applyBorder="1" applyAlignment="1">
      <alignment horizontal="left"/>
    </xf>
    <xf numFmtId="0" fontId="12" fillId="0" borderId="59" xfId="3" applyFont="1" applyBorder="1" applyAlignment="1">
      <alignment horizontal="right" vertical="center"/>
    </xf>
    <xf numFmtId="0" fontId="13" fillId="0" borderId="12" xfId="11" applyFont="1" applyBorder="1" applyAlignment="1">
      <alignment horizontal="left"/>
    </xf>
    <xf numFmtId="0" fontId="22" fillId="4" borderId="0" xfId="3" applyFont="1" applyFill="1" applyBorder="1" applyAlignment="1">
      <alignment horizontal="center" vertical="center"/>
    </xf>
    <xf numFmtId="0" fontId="13" fillId="0" borderId="12" xfId="3" applyFont="1" applyBorder="1" applyAlignment="1">
      <alignment horizontal="left" vertical="center" wrapText="1"/>
    </xf>
    <xf numFmtId="0" fontId="13" fillId="0" borderId="12" xfId="3" applyFont="1" applyBorder="1" applyAlignment="1">
      <alignment horizontal="left" vertical="center"/>
    </xf>
    <xf numFmtId="0" fontId="12" fillId="0" borderId="10" xfId="3" applyFont="1" applyBorder="1" applyAlignment="1">
      <alignment horizontal="left" vertical="center"/>
    </xf>
    <xf numFmtId="0" fontId="12" fillId="0" borderId="19" xfId="3" applyFont="1" applyBorder="1" applyAlignment="1">
      <alignment horizontal="left" vertical="center"/>
    </xf>
    <xf numFmtId="0" fontId="12" fillId="6" borderId="18" xfId="3" applyFont="1" applyFill="1" applyBorder="1" applyAlignment="1">
      <alignment horizontal="center" vertical="center"/>
    </xf>
    <xf numFmtId="0" fontId="12" fillId="0" borderId="65" xfId="3" applyNumberFormat="1" applyFont="1" applyBorder="1" applyAlignment="1">
      <alignment horizontal="right" vertical="center"/>
    </xf>
    <xf numFmtId="0" fontId="13" fillId="6" borderId="61" xfId="3" applyFont="1" applyFill="1" applyBorder="1" applyAlignment="1">
      <alignment horizontal="center" vertical="center"/>
    </xf>
    <xf numFmtId="4" fontId="43" fillId="13" borderId="74" xfId="24" applyNumberFormat="1" applyFont="1" applyFill="1" applyBorder="1" applyAlignment="1">
      <alignment horizontal="center" vertical="center"/>
    </xf>
    <xf numFmtId="4" fontId="43" fillId="13" borderId="75" xfId="24" applyNumberFormat="1" applyFont="1" applyFill="1" applyBorder="1" applyAlignment="1">
      <alignment horizontal="center" vertical="center"/>
    </xf>
    <xf numFmtId="49" fontId="37" fillId="0" borderId="68" xfId="0" applyNumberFormat="1" applyFont="1" applyBorder="1" applyAlignment="1">
      <alignment horizontal="center" vertical="top" wrapText="1"/>
    </xf>
    <xf numFmtId="49" fontId="37" fillId="0" borderId="69" xfId="0" applyNumberFormat="1" applyFont="1" applyBorder="1" applyAlignment="1">
      <alignment horizontal="center" vertical="top" wrapText="1"/>
    </xf>
    <xf numFmtId="49" fontId="37" fillId="0" borderId="0" xfId="0" applyNumberFormat="1" applyFont="1" applyBorder="1" applyAlignment="1">
      <alignment horizontal="center" vertical="top" wrapText="1"/>
    </xf>
    <xf numFmtId="49" fontId="37" fillId="0" borderId="71" xfId="0" applyNumberFormat="1" applyFont="1" applyBorder="1" applyAlignment="1">
      <alignment horizontal="center" vertical="top" wrapText="1"/>
    </xf>
    <xf numFmtId="0" fontId="48" fillId="0" borderId="70"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71" xfId="0" applyFont="1" applyBorder="1" applyAlignment="1">
      <alignment horizontal="center" vertical="center" wrapText="1"/>
    </xf>
    <xf numFmtId="0" fontId="38" fillId="0" borderId="70" xfId="24" applyFont="1" applyBorder="1" applyAlignment="1">
      <alignment horizontal="center" vertical="center" wrapText="1"/>
    </xf>
    <xf numFmtId="0" fontId="38" fillId="0" borderId="0" xfId="24" applyFont="1" applyBorder="1" applyAlignment="1">
      <alignment horizontal="center" vertical="center" wrapText="1"/>
    </xf>
    <xf numFmtId="0" fontId="38" fillId="0" borderId="71" xfId="24" applyFont="1" applyBorder="1" applyAlignment="1">
      <alignment horizontal="center" vertical="center" wrapText="1"/>
    </xf>
    <xf numFmtId="0" fontId="41" fillId="0" borderId="0" xfId="24" applyFont="1" applyBorder="1" applyAlignment="1">
      <alignment horizontal="left"/>
    </xf>
    <xf numFmtId="0" fontId="54" fillId="0" borderId="70" xfId="0" applyFont="1" applyBorder="1" applyAlignment="1">
      <alignment horizontal="center" vertical="center" wrapText="1"/>
    </xf>
    <xf numFmtId="0" fontId="54" fillId="0" borderId="0" xfId="0" applyFont="1" applyBorder="1" applyAlignment="1">
      <alignment horizontal="center" vertical="center" wrapText="1"/>
    </xf>
  </cellXfs>
  <cellStyles count="26">
    <cellStyle name="Moeda" xfId="1" builtinId="4"/>
    <cellStyle name="Moeda 2" xfId="7"/>
    <cellStyle name="Moeda 2 2" xfId="8"/>
    <cellStyle name="Moeda 3" xfId="9"/>
    <cellStyle name="Moeda 4" xfId="25"/>
    <cellStyle name="Normal" xfId="0" builtinId="0"/>
    <cellStyle name="Normal 10" xfId="10"/>
    <cellStyle name="Normal 2" xfId="4"/>
    <cellStyle name="Normal 2 2" xfId="6"/>
    <cellStyle name="Normal 2 2 2" xfId="24"/>
    <cellStyle name="Normal 2 3" xfId="11"/>
    <cellStyle name="Normal 3" xfId="5"/>
    <cellStyle name="Normal 6" xfId="12"/>
    <cellStyle name="Normal_PP-VI" xfId="3"/>
    <cellStyle name="Porcentagem" xfId="2" builtinId="5"/>
    <cellStyle name="Porcentagem 2" xfId="13"/>
    <cellStyle name="Separador de milhares 2" xfId="14"/>
    <cellStyle name="Separador de milhares 2 2" xfId="15"/>
    <cellStyle name="Separador de milhares 2 2 2" xfId="16"/>
    <cellStyle name="Separador de milhares 3" xfId="17"/>
    <cellStyle name="Separador de milhares 4" xfId="18"/>
    <cellStyle name="Separador de milhares 5" xfId="19"/>
    <cellStyle name="Separador de milhares 6" xfId="20"/>
    <cellStyle name="Separador de milhares 7" xfId="21"/>
    <cellStyle name="Vírgula 2" xfId="23"/>
    <cellStyle name="Vírgula 6" xfId="22"/>
  </cellStyles>
  <dxfs count="0"/>
  <tableStyles count="0" defaultTableStyle="TableStyleMedium2" defaultPivotStyle="PivotStyleLight16"/>
  <colors>
    <mruColors>
      <color rgb="FFFFFFCC"/>
      <color rgb="FF006600"/>
      <color rgb="FFFFFF99"/>
      <color rgb="FF3F7D58"/>
      <color rgb="FF0000FF"/>
      <color rgb="FFCCFFCC"/>
      <color rgb="FF44923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103802</xdr:rowOff>
    </xdr:from>
    <xdr:to>
      <xdr:col>0</xdr:col>
      <xdr:colOff>1695451</xdr:colOff>
      <xdr:row>2</xdr:row>
      <xdr:rowOff>105264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23825" y="103802"/>
          <a:ext cx="1571626" cy="40151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47226</xdr:colOff>
      <xdr:row>1</xdr:row>
      <xdr:rowOff>0</xdr:rowOff>
    </xdr:from>
    <xdr:to>
      <xdr:col>2</xdr:col>
      <xdr:colOff>830037</xdr:colOff>
      <xdr:row>3</xdr:row>
      <xdr:rowOff>160502</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73155" y="190500"/>
          <a:ext cx="2129918" cy="54150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68036</xdr:colOff>
      <xdr:row>0</xdr:row>
      <xdr:rowOff>54429</xdr:rowOff>
    </xdr:from>
    <xdr:to>
      <xdr:col>2</xdr:col>
      <xdr:colOff>76111</xdr:colOff>
      <xdr:row>2</xdr:row>
      <xdr:rowOff>102053</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8036" y="54429"/>
          <a:ext cx="1681754" cy="42862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8075</xdr:colOff>
      <xdr:row>2</xdr:row>
      <xdr:rowOff>47625</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684475" cy="428624"/>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0</xdr:row>
      <xdr:rowOff>0</xdr:rowOff>
    </xdr:from>
    <xdr:to>
      <xdr:col>2</xdr:col>
      <xdr:colOff>323850</xdr:colOff>
      <xdr:row>2</xdr:row>
      <xdr:rowOff>171450</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9050" y="0"/>
          <a:ext cx="2152650" cy="57150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xdr:colOff>
      <xdr:row>0</xdr:row>
      <xdr:rowOff>0</xdr:rowOff>
    </xdr:from>
    <xdr:to>
      <xdr:col>2</xdr:col>
      <xdr:colOff>323850</xdr:colOff>
      <xdr:row>2</xdr:row>
      <xdr:rowOff>171450</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9050" y="0"/>
          <a:ext cx="2190750" cy="5715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042sr\2&#170;_GRR\Users\arnaldo.filho\Documents\BKP_Arnaldo\Arnaldo%20Dantas%20de%20Araujo%20Filho\Arnaldo\Or&#231;amento\2016\Comportas%20Baixio%20de%20Irec&#234;\Licita&#231;&#227;o\Planilha%20Or&#231;ament&#225;ria%20-%20Anexo%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ONTAL2\Vira%20Beiju\Documents%20and%20Settings\ilsa.lima\Meus%20documentos\GRD-UEP\GRD-UEP%202009\PLANILHAS\Joca%20Marques\UNIDADES%20ESCOLARES\escola\Or&#231;am_Escola%202%20salas_Joca%20Marques-M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Big Aurea"/>
      <sheetName val="CRONOGRAMA"/>
      <sheetName val="COMPOSIÇÕES"/>
      <sheetName val="RELAÇÃO - COMPOSIÇÕES E INSUMOS"/>
      <sheetName val="mc Big Aurea"/>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Orçamentária"/>
      <sheetName val="Composições"/>
      <sheetName val="Insumos"/>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F16"/>
  <sheetViews>
    <sheetView workbookViewId="0">
      <selection activeCell="A5" sqref="A5:F5"/>
    </sheetView>
  </sheetViews>
  <sheetFormatPr defaultRowHeight="15"/>
  <cols>
    <col min="1" max="1" width="87.140625" style="79" customWidth="1"/>
    <col min="2" max="2" width="16.7109375" style="134" customWidth="1"/>
    <col min="3" max="3" width="12.5703125" style="134" bestFit="1" customWidth="1"/>
    <col min="4" max="4" width="10.85546875" style="134" bestFit="1" customWidth="1"/>
    <col min="5" max="5" width="11.7109375" style="134" bestFit="1" customWidth="1"/>
    <col min="6" max="6" width="15.5703125" style="80" customWidth="1"/>
  </cols>
  <sheetData>
    <row r="1" spans="1:6" s="86" customFormat="1" ht="15.75">
      <c r="A1" s="257" t="s">
        <v>172</v>
      </c>
      <c r="B1" s="257"/>
      <c r="C1" s="257"/>
      <c r="D1" s="257"/>
      <c r="E1" s="257"/>
      <c r="F1" s="257"/>
    </row>
    <row r="2" spans="1:6" s="86" customFormat="1" ht="15.75">
      <c r="A2" s="257" t="s">
        <v>147</v>
      </c>
      <c r="B2" s="257"/>
      <c r="C2" s="257"/>
      <c r="D2" s="257"/>
      <c r="E2" s="257"/>
      <c r="F2" s="257"/>
    </row>
    <row r="3" spans="1:6" s="86" customFormat="1" ht="15.75">
      <c r="A3" s="257" t="s">
        <v>261</v>
      </c>
      <c r="B3" s="257"/>
      <c r="C3" s="257"/>
      <c r="D3" s="257"/>
      <c r="E3" s="257"/>
      <c r="F3" s="257"/>
    </row>
    <row r="4" spans="1:6" ht="18.75">
      <c r="A4" s="140"/>
      <c r="B4" s="141"/>
      <c r="C4" s="141"/>
      <c r="D4" s="141"/>
      <c r="E4" s="141"/>
      <c r="F4" s="142"/>
    </row>
    <row r="5" spans="1:6" s="135" customFormat="1" ht="18.75">
      <c r="A5" s="258" t="s">
        <v>133</v>
      </c>
      <c r="B5" s="258"/>
      <c r="C5" s="258"/>
      <c r="D5" s="258"/>
      <c r="E5" s="258"/>
      <c r="F5" s="258"/>
    </row>
    <row r="6" spans="1:6" s="135" customFormat="1" ht="18.75">
      <c r="A6" s="259" t="s">
        <v>271</v>
      </c>
      <c r="B6" s="259"/>
      <c r="C6" s="259"/>
      <c r="D6" s="259"/>
      <c r="E6" s="259"/>
      <c r="F6" s="259"/>
    </row>
    <row r="7" spans="1:6" s="135" customFormat="1" ht="18.75">
      <c r="A7" s="260"/>
      <c r="B7" s="260"/>
      <c r="C7" s="260"/>
      <c r="D7" s="260"/>
      <c r="E7" s="260"/>
      <c r="F7" s="260"/>
    </row>
    <row r="8" spans="1:6" s="135" customFormat="1" ht="18.75">
      <c r="A8" s="258" t="s">
        <v>14</v>
      </c>
      <c r="B8" s="258"/>
      <c r="C8" s="258"/>
      <c r="D8" s="258"/>
      <c r="E8" s="258"/>
      <c r="F8" s="258"/>
    </row>
    <row r="9" spans="1:6" s="135" customFormat="1" ht="69.75" customHeight="1">
      <c r="A9" s="262" t="s">
        <v>319</v>
      </c>
      <c r="B9" s="262"/>
      <c r="C9" s="262"/>
      <c r="D9" s="262"/>
      <c r="E9" s="262"/>
      <c r="F9" s="262"/>
    </row>
    <row r="10" spans="1:6" s="139" customFormat="1" ht="18.75">
      <c r="A10" s="136"/>
      <c r="B10" s="137"/>
      <c r="C10" s="137"/>
      <c r="D10" s="137"/>
      <c r="E10" s="137"/>
      <c r="F10" s="138"/>
    </row>
    <row r="11" spans="1:6" ht="18.75">
      <c r="A11" s="258" t="s">
        <v>267</v>
      </c>
      <c r="B11" s="258"/>
      <c r="C11" s="258"/>
      <c r="D11" s="258"/>
      <c r="E11" s="258"/>
      <c r="F11" s="258"/>
    </row>
    <row r="12" spans="1:6" ht="38.25" customHeight="1">
      <c r="A12" s="261" t="s">
        <v>312</v>
      </c>
      <c r="B12" s="261"/>
      <c r="C12" s="261"/>
      <c r="D12" s="261"/>
      <c r="E12" s="261"/>
      <c r="F12" s="261"/>
    </row>
    <row r="13" spans="1:6" ht="40.5" customHeight="1">
      <c r="A13" s="261" t="s">
        <v>260</v>
      </c>
      <c r="B13" s="261"/>
      <c r="C13" s="261"/>
      <c r="D13" s="261"/>
      <c r="E13" s="261"/>
      <c r="F13" s="261"/>
    </row>
    <row r="14" spans="1:6" ht="37.5" customHeight="1">
      <c r="A14" s="261" t="s">
        <v>181</v>
      </c>
      <c r="B14" s="261"/>
      <c r="C14" s="261"/>
      <c r="D14" s="261"/>
      <c r="E14" s="261"/>
      <c r="F14" s="261"/>
    </row>
    <row r="15" spans="1:6" ht="18.75">
      <c r="A15" s="261" t="s">
        <v>268</v>
      </c>
      <c r="B15" s="261"/>
      <c r="C15" s="261"/>
      <c r="D15" s="261"/>
      <c r="E15" s="261"/>
      <c r="F15" s="261"/>
    </row>
    <row r="16" spans="1:6" ht="18.75">
      <c r="A16" s="260"/>
      <c r="B16" s="260"/>
      <c r="C16" s="260"/>
      <c r="D16" s="260"/>
      <c r="E16" s="260"/>
      <c r="F16" s="260"/>
    </row>
  </sheetData>
  <mergeCells count="14">
    <mergeCell ref="A7:F7"/>
    <mergeCell ref="A15:F15"/>
    <mergeCell ref="A16:F16"/>
    <mergeCell ref="A8:F8"/>
    <mergeCell ref="A9:F9"/>
    <mergeCell ref="A11:F11"/>
    <mergeCell ref="A12:F12"/>
    <mergeCell ref="A13:F13"/>
    <mergeCell ref="A14:F14"/>
    <mergeCell ref="A1:F1"/>
    <mergeCell ref="A2:F2"/>
    <mergeCell ref="A3:F3"/>
    <mergeCell ref="A5:F5"/>
    <mergeCell ref="A6:F6"/>
  </mergeCells>
  <pageMargins left="0.98425196850393704" right="0.98425196850393704" top="1.1811023622047245" bottom="0.78740157480314965" header="0.31496062992125984" footer="0.31496062992125984"/>
  <pageSetup paperSize="9" scale="80" orientation="landscape" r:id="rId1"/>
  <drawing r:id="rId2"/>
</worksheet>
</file>

<file path=xl/worksheets/sheet10.xml><?xml version="1.0" encoding="utf-8"?>
<worksheet xmlns="http://schemas.openxmlformats.org/spreadsheetml/2006/main" xmlns:r="http://schemas.openxmlformats.org/officeDocument/2006/relationships">
  <sheetPr>
    <tabColor theme="6" tint="0.59999389629810485"/>
    <pageSetUpPr fitToPage="1"/>
  </sheetPr>
  <dimension ref="A1:N26"/>
  <sheetViews>
    <sheetView zoomScale="85" zoomScaleNormal="85" workbookViewId="0">
      <selection activeCell="A6" sqref="A6"/>
    </sheetView>
  </sheetViews>
  <sheetFormatPr defaultRowHeight="15"/>
  <cols>
    <col min="1" max="1" width="12" customWidth="1"/>
    <col min="2" max="2" width="11.5703125" customWidth="1"/>
    <col min="3" max="3" width="16.42578125" customWidth="1"/>
    <col min="4" max="4" width="11" customWidth="1"/>
    <col min="5" max="5" width="11.5703125" customWidth="1"/>
    <col min="6" max="6" width="12.28515625" customWidth="1"/>
    <col min="7" max="7" width="15.140625" customWidth="1"/>
    <col min="8" max="8" width="13.140625" customWidth="1"/>
    <col min="9" max="9" width="16.42578125" customWidth="1"/>
    <col min="10" max="10" width="17.85546875" customWidth="1"/>
    <col min="11" max="11" width="24.85546875" customWidth="1"/>
    <col min="12" max="12" width="25.42578125" customWidth="1"/>
    <col min="13" max="13" width="21.85546875" customWidth="1"/>
    <col min="14" max="14" width="20" customWidth="1"/>
  </cols>
  <sheetData>
    <row r="1" spans="1:14" ht="15.75">
      <c r="A1" s="154"/>
      <c r="B1" s="155"/>
      <c r="C1" s="390" t="s">
        <v>243</v>
      </c>
      <c r="D1" s="390"/>
      <c r="E1" s="390"/>
      <c r="F1" s="390"/>
      <c r="G1" s="390"/>
      <c r="H1" s="390"/>
      <c r="I1" s="390"/>
      <c r="J1" s="390"/>
      <c r="K1" s="390"/>
      <c r="L1" s="390"/>
      <c r="M1" s="390"/>
      <c r="N1" s="390"/>
    </row>
    <row r="2" spans="1:14" ht="15.75">
      <c r="A2" s="156"/>
      <c r="B2" s="157"/>
      <c r="C2" s="392" t="s">
        <v>244</v>
      </c>
      <c r="D2" s="392"/>
      <c r="E2" s="392"/>
      <c r="F2" s="392"/>
      <c r="G2" s="392"/>
      <c r="H2" s="392"/>
      <c r="I2" s="392"/>
      <c r="J2" s="392"/>
      <c r="K2" s="392"/>
      <c r="L2" s="392"/>
      <c r="M2" s="392"/>
      <c r="N2" s="392"/>
    </row>
    <row r="3" spans="1:14" ht="15.75">
      <c r="A3" s="156"/>
      <c r="B3" s="157"/>
      <c r="C3" s="392" t="s">
        <v>245</v>
      </c>
      <c r="D3" s="392"/>
      <c r="E3" s="392"/>
      <c r="F3" s="392"/>
      <c r="G3" s="392"/>
      <c r="H3" s="392"/>
      <c r="I3" s="392"/>
      <c r="J3" s="392"/>
      <c r="K3" s="392"/>
      <c r="L3" s="392"/>
      <c r="M3" s="392"/>
      <c r="N3" s="392"/>
    </row>
    <row r="4" spans="1:14">
      <c r="A4" s="158"/>
      <c r="B4" s="159"/>
      <c r="C4" s="159"/>
      <c r="D4" s="160"/>
      <c r="E4" s="160"/>
      <c r="F4" s="161"/>
      <c r="G4" s="162"/>
      <c r="H4" s="162"/>
      <c r="I4" s="162"/>
      <c r="J4" s="162"/>
      <c r="K4" s="162"/>
      <c r="L4" s="162"/>
      <c r="M4" s="162"/>
      <c r="N4" s="162"/>
    </row>
    <row r="5" spans="1:14" ht="50.25" customHeight="1">
      <c r="A5" s="401" t="s">
        <v>319</v>
      </c>
      <c r="B5" s="402"/>
      <c r="C5" s="402"/>
      <c r="D5" s="402"/>
      <c r="E5" s="402"/>
      <c r="F5" s="402"/>
      <c r="G5" s="402"/>
      <c r="H5" s="402"/>
      <c r="I5" s="402"/>
      <c r="J5" s="402"/>
      <c r="K5" s="402"/>
      <c r="L5" s="402"/>
      <c r="M5" s="402"/>
      <c r="N5" s="402"/>
    </row>
    <row r="6" spans="1:14">
      <c r="A6" s="164"/>
      <c r="B6" s="165"/>
      <c r="C6" s="165"/>
      <c r="D6" s="166"/>
      <c r="E6" s="167"/>
      <c r="F6" s="168"/>
      <c r="G6" s="168"/>
      <c r="H6" s="168"/>
      <c r="I6" s="168"/>
      <c r="J6" s="162"/>
      <c r="K6" s="162"/>
      <c r="L6" s="162"/>
      <c r="M6" s="162"/>
      <c r="N6" s="162"/>
    </row>
    <row r="7" spans="1:14">
      <c r="A7" s="397" t="s">
        <v>311</v>
      </c>
      <c r="B7" s="398"/>
      <c r="C7" s="398"/>
      <c r="D7" s="398"/>
      <c r="E7" s="398"/>
      <c r="F7" s="398"/>
      <c r="G7" s="398"/>
      <c r="H7" s="398"/>
      <c r="I7" s="398"/>
      <c r="J7" s="398"/>
      <c r="K7" s="398"/>
      <c r="L7" s="398"/>
      <c r="M7" s="398"/>
      <c r="N7" s="398"/>
    </row>
    <row r="8" spans="1:14">
      <c r="A8" s="397"/>
      <c r="B8" s="398"/>
      <c r="C8" s="398"/>
      <c r="D8" s="398"/>
      <c r="E8" s="398"/>
      <c r="F8" s="398"/>
      <c r="G8" s="398"/>
      <c r="H8" s="398"/>
      <c r="I8" s="398"/>
      <c r="J8" s="398"/>
      <c r="K8" s="398"/>
      <c r="L8" s="398"/>
      <c r="M8" s="398"/>
      <c r="N8" s="398"/>
    </row>
    <row r="10" spans="1:14" ht="49.5">
      <c r="A10" s="242" t="s">
        <v>291</v>
      </c>
      <c r="B10" s="242" t="s">
        <v>292</v>
      </c>
      <c r="C10" s="242" t="s">
        <v>293</v>
      </c>
      <c r="D10" s="242" t="s">
        <v>294</v>
      </c>
      <c r="E10" s="242" t="s">
        <v>295</v>
      </c>
      <c r="F10" s="242" t="s">
        <v>296</v>
      </c>
      <c r="G10" s="242" t="s">
        <v>297</v>
      </c>
      <c r="H10" s="242" t="s">
        <v>298</v>
      </c>
      <c r="I10" s="242" t="s">
        <v>299</v>
      </c>
      <c r="J10" s="242" t="s">
        <v>300</v>
      </c>
      <c r="K10" s="242" t="s">
        <v>301</v>
      </c>
      <c r="L10" s="242" t="s">
        <v>302</v>
      </c>
      <c r="M10" s="242" t="s">
        <v>303</v>
      </c>
      <c r="N10" s="242" t="s">
        <v>304</v>
      </c>
    </row>
    <row r="11" spans="1:14" ht="16.5">
      <c r="A11" s="251" t="s">
        <v>17</v>
      </c>
      <c r="B11" s="252">
        <v>22</v>
      </c>
      <c r="C11" s="252">
        <v>50</v>
      </c>
      <c r="D11" s="252">
        <v>1.7</v>
      </c>
      <c r="E11" s="252">
        <f t="shared" ref="E11:E22" si="0">ROUND((B11*2)+(C11*2),2)</f>
        <v>144</v>
      </c>
      <c r="F11" s="252">
        <f t="shared" ref="F11:F22" si="1">ROUND((B11*C11),2)</f>
        <v>1100</v>
      </c>
      <c r="G11" s="252">
        <f t="shared" ref="G11:G21" si="2">F11*1.05</f>
        <v>1155</v>
      </c>
      <c r="H11" s="252">
        <f t="shared" ref="H11:H22" si="3">ROUND((F11*D11),2)</f>
        <v>1870</v>
      </c>
      <c r="I11" s="252">
        <f t="shared" ref="I11:I22" si="4">B11+1.7+1.7</f>
        <v>25.4</v>
      </c>
      <c r="J11" s="252">
        <f>C11</f>
        <v>50</v>
      </c>
      <c r="K11" s="252">
        <v>0.5</v>
      </c>
      <c r="L11" s="252">
        <v>0.5</v>
      </c>
      <c r="M11" s="252">
        <f t="shared" ref="M11:M21" si="5">L11*K11*J11</f>
        <v>12.5</v>
      </c>
      <c r="N11" s="252">
        <f t="shared" ref="N11:N23" si="6">M11</f>
        <v>12.5</v>
      </c>
    </row>
    <row r="12" spans="1:14" ht="16.5">
      <c r="A12" s="253" t="s">
        <v>36</v>
      </c>
      <c r="B12" s="254">
        <v>22</v>
      </c>
      <c r="C12" s="254">
        <v>50</v>
      </c>
      <c r="D12" s="254">
        <v>1.6</v>
      </c>
      <c r="E12" s="254">
        <f t="shared" si="0"/>
        <v>144</v>
      </c>
      <c r="F12" s="254">
        <f t="shared" si="1"/>
        <v>1100</v>
      </c>
      <c r="G12" s="254">
        <v>0</v>
      </c>
      <c r="H12" s="254">
        <f t="shared" si="3"/>
        <v>1760</v>
      </c>
      <c r="I12" s="254">
        <f t="shared" si="4"/>
        <v>25.4</v>
      </c>
      <c r="J12" s="254">
        <f>C12</f>
        <v>50</v>
      </c>
      <c r="K12" s="254">
        <v>0.5</v>
      </c>
      <c r="L12" s="254">
        <v>0.5</v>
      </c>
      <c r="M12" s="254">
        <v>0</v>
      </c>
      <c r="N12" s="254">
        <f t="shared" si="6"/>
        <v>0</v>
      </c>
    </row>
    <row r="13" spans="1:14" ht="16.5">
      <c r="A13" s="253" t="s">
        <v>86</v>
      </c>
      <c r="B13" s="254">
        <v>22</v>
      </c>
      <c r="C13" s="254">
        <v>50</v>
      </c>
      <c r="D13" s="254">
        <v>1.7</v>
      </c>
      <c r="E13" s="254">
        <f t="shared" si="0"/>
        <v>144</v>
      </c>
      <c r="F13" s="254">
        <f t="shared" si="1"/>
        <v>1100</v>
      </c>
      <c r="G13" s="254">
        <v>0</v>
      </c>
      <c r="H13" s="254">
        <f t="shared" si="3"/>
        <v>1870</v>
      </c>
      <c r="I13" s="254">
        <f t="shared" si="4"/>
        <v>25.4</v>
      </c>
      <c r="J13" s="254">
        <f t="shared" ref="J13:J22" si="7">C13+1.2+1.2</f>
        <v>52.400000000000006</v>
      </c>
      <c r="K13" s="254">
        <v>0.5</v>
      </c>
      <c r="L13" s="254">
        <v>0.5</v>
      </c>
      <c r="M13" s="254">
        <v>0</v>
      </c>
      <c r="N13" s="254">
        <f t="shared" si="6"/>
        <v>0</v>
      </c>
    </row>
    <row r="14" spans="1:14" ht="16.5">
      <c r="A14" s="251" t="s">
        <v>47</v>
      </c>
      <c r="B14" s="252">
        <v>10</v>
      </c>
      <c r="C14" s="252">
        <v>20</v>
      </c>
      <c r="D14" s="252">
        <v>2.1</v>
      </c>
      <c r="E14" s="252">
        <f t="shared" si="0"/>
        <v>60</v>
      </c>
      <c r="F14" s="252">
        <f t="shared" si="1"/>
        <v>200</v>
      </c>
      <c r="G14" s="252">
        <f t="shared" si="2"/>
        <v>210</v>
      </c>
      <c r="H14" s="252">
        <f t="shared" si="3"/>
        <v>420</v>
      </c>
      <c r="I14" s="252">
        <f t="shared" si="4"/>
        <v>13.399999999999999</v>
      </c>
      <c r="J14" s="252">
        <f t="shared" si="7"/>
        <v>22.4</v>
      </c>
      <c r="K14" s="252">
        <v>0.5</v>
      </c>
      <c r="L14" s="252">
        <v>0.5</v>
      </c>
      <c r="M14" s="252">
        <f t="shared" si="5"/>
        <v>5.6</v>
      </c>
      <c r="N14" s="252">
        <f t="shared" si="6"/>
        <v>5.6</v>
      </c>
    </row>
    <row r="15" spans="1:14" ht="16.5">
      <c r="A15" s="251" t="s">
        <v>114</v>
      </c>
      <c r="B15" s="252">
        <v>10</v>
      </c>
      <c r="C15" s="252">
        <v>20</v>
      </c>
      <c r="D15" s="252">
        <v>2.1</v>
      </c>
      <c r="E15" s="252">
        <f t="shared" si="0"/>
        <v>60</v>
      </c>
      <c r="F15" s="252">
        <f t="shared" si="1"/>
        <v>200</v>
      </c>
      <c r="G15" s="252">
        <f t="shared" si="2"/>
        <v>210</v>
      </c>
      <c r="H15" s="252">
        <f t="shared" si="3"/>
        <v>420</v>
      </c>
      <c r="I15" s="252">
        <f t="shared" si="4"/>
        <v>13.399999999999999</v>
      </c>
      <c r="J15" s="252">
        <f t="shared" si="7"/>
        <v>22.4</v>
      </c>
      <c r="K15" s="252">
        <v>0.5</v>
      </c>
      <c r="L15" s="252">
        <v>0.5</v>
      </c>
      <c r="M15" s="252">
        <f t="shared" si="5"/>
        <v>5.6</v>
      </c>
      <c r="N15" s="252">
        <f t="shared" si="6"/>
        <v>5.6</v>
      </c>
    </row>
    <row r="16" spans="1:14" ht="16.5">
      <c r="A16" s="251" t="s">
        <v>116</v>
      </c>
      <c r="B16" s="252">
        <v>10</v>
      </c>
      <c r="C16" s="252">
        <v>20</v>
      </c>
      <c r="D16" s="252">
        <v>2.1</v>
      </c>
      <c r="E16" s="252">
        <f t="shared" si="0"/>
        <v>60</v>
      </c>
      <c r="F16" s="252">
        <f t="shared" si="1"/>
        <v>200</v>
      </c>
      <c r="G16" s="252">
        <f t="shared" si="2"/>
        <v>210</v>
      </c>
      <c r="H16" s="252">
        <f t="shared" si="3"/>
        <v>420</v>
      </c>
      <c r="I16" s="252">
        <f t="shared" si="4"/>
        <v>13.399999999999999</v>
      </c>
      <c r="J16" s="252">
        <f t="shared" si="7"/>
        <v>22.4</v>
      </c>
      <c r="K16" s="252">
        <v>0.5</v>
      </c>
      <c r="L16" s="252">
        <v>0.5</v>
      </c>
      <c r="M16" s="252">
        <f t="shared" si="5"/>
        <v>5.6</v>
      </c>
      <c r="N16" s="252">
        <f t="shared" si="6"/>
        <v>5.6</v>
      </c>
    </row>
    <row r="17" spans="1:14" ht="16.5">
      <c r="A17" s="253" t="s">
        <v>305</v>
      </c>
      <c r="B17" s="254">
        <v>20</v>
      </c>
      <c r="C17" s="254">
        <v>33</v>
      </c>
      <c r="D17" s="254">
        <v>1.7</v>
      </c>
      <c r="E17" s="254">
        <f t="shared" si="0"/>
        <v>106</v>
      </c>
      <c r="F17" s="254">
        <f t="shared" si="1"/>
        <v>660</v>
      </c>
      <c r="G17" s="254">
        <v>0</v>
      </c>
      <c r="H17" s="254">
        <f t="shared" si="3"/>
        <v>1122</v>
      </c>
      <c r="I17" s="254">
        <f t="shared" si="4"/>
        <v>23.4</v>
      </c>
      <c r="J17" s="254">
        <f t="shared" si="7"/>
        <v>35.400000000000006</v>
      </c>
      <c r="K17" s="254">
        <v>0.5</v>
      </c>
      <c r="L17" s="254">
        <v>0.5</v>
      </c>
      <c r="M17" s="254">
        <v>0</v>
      </c>
      <c r="N17" s="254">
        <f t="shared" si="6"/>
        <v>0</v>
      </c>
    </row>
    <row r="18" spans="1:14" ht="16.5">
      <c r="A18" s="253" t="s">
        <v>306</v>
      </c>
      <c r="B18" s="254">
        <v>20</v>
      </c>
      <c r="C18" s="254">
        <v>33</v>
      </c>
      <c r="D18" s="254">
        <v>1.7</v>
      </c>
      <c r="E18" s="254">
        <f t="shared" si="0"/>
        <v>106</v>
      </c>
      <c r="F18" s="254">
        <f t="shared" si="1"/>
        <v>660</v>
      </c>
      <c r="G18" s="254">
        <v>0</v>
      </c>
      <c r="H18" s="254">
        <f t="shared" si="3"/>
        <v>1122</v>
      </c>
      <c r="I18" s="254">
        <f t="shared" si="4"/>
        <v>23.4</v>
      </c>
      <c r="J18" s="254">
        <f t="shared" si="7"/>
        <v>35.400000000000006</v>
      </c>
      <c r="K18" s="254">
        <v>0.5</v>
      </c>
      <c r="L18" s="254">
        <v>0.5</v>
      </c>
      <c r="M18" s="254">
        <v>0</v>
      </c>
      <c r="N18" s="254">
        <f t="shared" si="6"/>
        <v>0</v>
      </c>
    </row>
    <row r="19" spans="1:14" ht="16.5">
      <c r="A19" s="253" t="s">
        <v>307</v>
      </c>
      <c r="B19" s="254">
        <v>20</v>
      </c>
      <c r="C19" s="254">
        <v>34</v>
      </c>
      <c r="D19" s="254">
        <v>1.7</v>
      </c>
      <c r="E19" s="254">
        <f t="shared" si="0"/>
        <v>108</v>
      </c>
      <c r="F19" s="254">
        <f t="shared" si="1"/>
        <v>680</v>
      </c>
      <c r="G19" s="254">
        <v>0</v>
      </c>
      <c r="H19" s="254">
        <f t="shared" si="3"/>
        <v>1156</v>
      </c>
      <c r="I19" s="254">
        <f t="shared" si="4"/>
        <v>23.4</v>
      </c>
      <c r="J19" s="254">
        <f t="shared" si="7"/>
        <v>36.400000000000006</v>
      </c>
      <c r="K19" s="254">
        <v>0.5</v>
      </c>
      <c r="L19" s="254">
        <v>0.5</v>
      </c>
      <c r="M19" s="254">
        <v>0</v>
      </c>
      <c r="N19" s="254">
        <f t="shared" si="6"/>
        <v>0</v>
      </c>
    </row>
    <row r="20" spans="1:14" ht="16.5">
      <c r="A20" s="251" t="s">
        <v>308</v>
      </c>
      <c r="B20" s="252">
        <v>20</v>
      </c>
      <c r="C20" s="252">
        <v>30</v>
      </c>
      <c r="D20" s="252">
        <v>1.5</v>
      </c>
      <c r="E20" s="252">
        <f t="shared" si="0"/>
        <v>100</v>
      </c>
      <c r="F20" s="252">
        <f t="shared" si="1"/>
        <v>600</v>
      </c>
      <c r="G20" s="252">
        <f t="shared" si="2"/>
        <v>630</v>
      </c>
      <c r="H20" s="252">
        <f t="shared" si="3"/>
        <v>900</v>
      </c>
      <c r="I20" s="252">
        <f t="shared" si="4"/>
        <v>23.4</v>
      </c>
      <c r="J20" s="252">
        <f t="shared" si="7"/>
        <v>32.4</v>
      </c>
      <c r="K20" s="252">
        <v>0.5</v>
      </c>
      <c r="L20" s="252">
        <v>0.5</v>
      </c>
      <c r="M20" s="252">
        <f t="shared" si="5"/>
        <v>8.1</v>
      </c>
      <c r="N20" s="252">
        <f t="shared" si="6"/>
        <v>8.1</v>
      </c>
    </row>
    <row r="21" spans="1:14" ht="16.5">
      <c r="A21" s="251" t="s">
        <v>309</v>
      </c>
      <c r="B21" s="252">
        <v>20</v>
      </c>
      <c r="C21" s="252">
        <v>30</v>
      </c>
      <c r="D21" s="252">
        <v>1.5</v>
      </c>
      <c r="E21" s="252">
        <f t="shared" si="0"/>
        <v>100</v>
      </c>
      <c r="F21" s="252">
        <f t="shared" si="1"/>
        <v>600</v>
      </c>
      <c r="G21" s="252">
        <f t="shared" si="2"/>
        <v>630</v>
      </c>
      <c r="H21" s="252">
        <f t="shared" si="3"/>
        <v>900</v>
      </c>
      <c r="I21" s="252">
        <f t="shared" si="4"/>
        <v>23.4</v>
      </c>
      <c r="J21" s="252">
        <f t="shared" si="7"/>
        <v>32.4</v>
      </c>
      <c r="K21" s="252">
        <v>0.5</v>
      </c>
      <c r="L21" s="252">
        <v>0.5</v>
      </c>
      <c r="M21" s="252">
        <f t="shared" si="5"/>
        <v>8.1</v>
      </c>
      <c r="N21" s="252">
        <f t="shared" si="6"/>
        <v>8.1</v>
      </c>
    </row>
    <row r="22" spans="1:14" ht="16.5">
      <c r="A22" s="253" t="s">
        <v>310</v>
      </c>
      <c r="B22" s="254">
        <v>20</v>
      </c>
      <c r="C22" s="254">
        <v>30</v>
      </c>
      <c r="D22" s="254">
        <v>1.5</v>
      </c>
      <c r="E22" s="254">
        <f t="shared" si="0"/>
        <v>100</v>
      </c>
      <c r="F22" s="254">
        <f t="shared" si="1"/>
        <v>600</v>
      </c>
      <c r="G22" s="254">
        <v>0</v>
      </c>
      <c r="H22" s="254">
        <f t="shared" si="3"/>
        <v>900</v>
      </c>
      <c r="I22" s="254">
        <f t="shared" si="4"/>
        <v>23.4</v>
      </c>
      <c r="J22" s="254">
        <f t="shared" si="7"/>
        <v>32.4</v>
      </c>
      <c r="K22" s="254">
        <v>0.5</v>
      </c>
      <c r="L22" s="254">
        <v>0.5</v>
      </c>
      <c r="M22" s="254">
        <v>0</v>
      </c>
      <c r="N22" s="254">
        <f t="shared" si="6"/>
        <v>0</v>
      </c>
    </row>
    <row r="23" spans="1:14" ht="16.5">
      <c r="A23" s="243"/>
      <c r="B23" s="244">
        <f>SUM(B11:B22)</f>
        <v>216</v>
      </c>
      <c r="C23" s="244">
        <f>SUM(C11:C22)</f>
        <v>400</v>
      </c>
      <c r="D23" s="243"/>
      <c r="E23" s="244">
        <f>SUM(E11:E22)</f>
        <v>1232</v>
      </c>
      <c r="F23" s="244">
        <f>SUM(F11:F22)</f>
        <v>7700</v>
      </c>
      <c r="G23" s="255">
        <f>SUM(G11:G22)</f>
        <v>3045</v>
      </c>
      <c r="H23" s="244">
        <f>SUM(H11:H22)</f>
        <v>12860</v>
      </c>
      <c r="I23" s="244"/>
      <c r="J23" s="244"/>
      <c r="K23" s="243"/>
      <c r="L23" s="243"/>
      <c r="M23" s="255">
        <f>SUM(M11:M22)</f>
        <v>45.500000000000007</v>
      </c>
      <c r="N23" s="255">
        <f t="shared" si="6"/>
        <v>45.500000000000007</v>
      </c>
    </row>
    <row r="25" spans="1:14" ht="16.5">
      <c r="A25" s="251"/>
      <c r="B25" t="s">
        <v>315</v>
      </c>
    </row>
    <row r="26" spans="1:14" ht="16.5">
      <c r="A26" s="253"/>
      <c r="B26" t="s">
        <v>316</v>
      </c>
    </row>
  </sheetData>
  <mergeCells count="5">
    <mergeCell ref="C1:N1"/>
    <mergeCell ref="C2:N2"/>
    <mergeCell ref="C3:N3"/>
    <mergeCell ref="A5:N5"/>
    <mergeCell ref="A7:N8"/>
  </mergeCells>
  <pageMargins left="0.51181102362204722" right="0.51181102362204722" top="0.78740157480314965" bottom="0.78740157480314965" header="0.31496062992125984" footer="0.31496062992125984"/>
  <pageSetup paperSize="9" scale="59" orientation="landscape" r:id="rId1"/>
  <drawing r:id="rId2"/>
</worksheet>
</file>

<file path=xl/worksheets/sheet2.xml><?xml version="1.0" encoding="utf-8"?>
<worksheet xmlns="http://schemas.openxmlformats.org/spreadsheetml/2006/main" xmlns:r="http://schemas.openxmlformats.org/officeDocument/2006/relationships">
  <sheetPr>
    <tabColor theme="6" tint="0.59999389629810485"/>
    <pageSetUpPr fitToPage="1"/>
  </sheetPr>
  <dimension ref="A1:J39"/>
  <sheetViews>
    <sheetView workbookViewId="0">
      <selection activeCell="A10" sqref="A10:F10"/>
    </sheetView>
  </sheetViews>
  <sheetFormatPr defaultRowHeight="15"/>
  <cols>
    <col min="1" max="1" width="90.7109375" style="88" customWidth="1"/>
    <col min="2" max="2" width="18" style="212" customWidth="1"/>
    <col min="3" max="4" width="17.7109375" style="212" bestFit="1" customWidth="1"/>
    <col min="5" max="5" width="17.7109375" style="212" customWidth="1"/>
    <col min="6" max="6" width="17.28515625" style="102" customWidth="1"/>
    <col min="7" max="7" width="12.42578125" style="88" bestFit="1" customWidth="1"/>
    <col min="8" max="9" width="10.7109375" style="88" bestFit="1" customWidth="1"/>
    <col min="10" max="10" width="14.85546875" style="212" hidden="1" customWidth="1"/>
    <col min="11" max="16384" width="9.140625" style="81"/>
  </cols>
  <sheetData>
    <row r="1" spans="1:10" s="215" customFormat="1" ht="15.75">
      <c r="A1" s="265" t="s">
        <v>172</v>
      </c>
      <c r="B1" s="265"/>
      <c r="C1" s="265"/>
      <c r="D1" s="265"/>
      <c r="E1" s="265"/>
      <c r="F1" s="265"/>
      <c r="G1" s="213"/>
      <c r="H1" s="213"/>
      <c r="I1" s="213"/>
      <c r="J1" s="214"/>
    </row>
    <row r="2" spans="1:10" s="215" customFormat="1" ht="15.75">
      <c r="A2" s="265" t="s">
        <v>147</v>
      </c>
      <c r="B2" s="265"/>
      <c r="C2" s="265"/>
      <c r="D2" s="265"/>
      <c r="E2" s="265"/>
      <c r="F2" s="265"/>
      <c r="G2" s="213"/>
      <c r="H2" s="213"/>
      <c r="I2" s="213"/>
      <c r="J2" s="214"/>
    </row>
    <row r="3" spans="1:10" s="215" customFormat="1" ht="15.75">
      <c r="A3" s="265" t="s">
        <v>261</v>
      </c>
      <c r="B3" s="265"/>
      <c r="C3" s="265"/>
      <c r="D3" s="265"/>
      <c r="E3" s="265"/>
      <c r="F3" s="265"/>
      <c r="G3" s="213"/>
      <c r="H3" s="213"/>
      <c r="I3" s="213"/>
      <c r="J3" s="214"/>
    </row>
    <row r="4" spans="1:10" s="215" customFormat="1" ht="15.75">
      <c r="A4" s="216"/>
      <c r="B4" s="216"/>
      <c r="C4" s="216"/>
      <c r="D4" s="216"/>
      <c r="E4" s="216"/>
      <c r="F4" s="216"/>
      <c r="G4" s="213"/>
      <c r="H4" s="213"/>
      <c r="I4" s="213"/>
      <c r="J4" s="214"/>
    </row>
    <row r="5" spans="1:10" s="218" customFormat="1" ht="15.75">
      <c r="A5" s="265" t="s">
        <v>166</v>
      </c>
      <c r="B5" s="265"/>
      <c r="C5" s="265"/>
      <c r="D5" s="265"/>
      <c r="E5" s="265"/>
      <c r="F5" s="265"/>
      <c r="G5" s="217"/>
      <c r="H5" s="217"/>
      <c r="I5" s="217"/>
      <c r="J5" s="216"/>
    </row>
    <row r="7" spans="1:10" s="218" customFormat="1" ht="15.75">
      <c r="A7" s="263" t="s">
        <v>133</v>
      </c>
      <c r="B7" s="263"/>
      <c r="C7" s="263"/>
      <c r="D7" s="263"/>
      <c r="E7" s="263"/>
      <c r="F7" s="263"/>
      <c r="G7" s="217"/>
      <c r="H7" s="217"/>
      <c r="I7" s="217"/>
      <c r="J7" s="216"/>
    </row>
    <row r="8" spans="1:10" s="218" customFormat="1" ht="43.5" customHeight="1">
      <c r="A8" s="264" t="str">
        <f>'Instruções Preenchimento'!A6:F6</f>
        <v>Implantação de revestimento para impermeabilização dos tanques de piscicultura da 2ª/CIX da Codevasf.</v>
      </c>
      <c r="B8" s="264"/>
      <c r="C8" s="264"/>
      <c r="D8" s="264"/>
      <c r="E8" s="264"/>
      <c r="F8" s="264"/>
      <c r="G8" s="217"/>
      <c r="H8" s="217"/>
      <c r="I8" s="217"/>
      <c r="J8" s="216"/>
    </row>
    <row r="9" spans="1:10" s="218" customFormat="1" ht="15.75">
      <c r="A9" s="263" t="s">
        <v>14</v>
      </c>
      <c r="B9" s="263"/>
      <c r="C9" s="263"/>
      <c r="D9" s="263"/>
      <c r="E9" s="263"/>
      <c r="F9" s="263"/>
      <c r="G9" s="217"/>
      <c r="H9" s="217"/>
      <c r="I9" s="217"/>
      <c r="J9" s="216"/>
    </row>
    <row r="10" spans="1:10" s="218" customFormat="1" ht="54" customHeight="1">
      <c r="A10" s="264" t="str">
        <f>'Instruções Preenchimento'!A9:F9</f>
        <v>Execução de obras e serviços para impermeabilização, por meio da instalação de revestimento em geomembrana lisa, dos tanques escavados de piscicultura do Centro Integrado de Recursos Pesqueiros e Aquicultura de Xique-Xique, no Estado da Bahia, na área de jurisdição da 2ª Superintendência Regional da Codevasf.</v>
      </c>
      <c r="B10" s="264"/>
      <c r="C10" s="264"/>
      <c r="D10" s="264"/>
      <c r="E10" s="264"/>
      <c r="F10" s="264"/>
      <c r="G10" s="217"/>
      <c r="H10" s="217"/>
      <c r="I10" s="217"/>
      <c r="J10" s="216"/>
    </row>
    <row r="11" spans="1:10">
      <c r="G11" s="152" t="s">
        <v>180</v>
      </c>
    </row>
    <row r="12" spans="1:10" ht="45.75" customHeight="1">
      <c r="A12" s="91" t="s">
        <v>134</v>
      </c>
      <c r="B12" s="92" t="s">
        <v>129</v>
      </c>
      <c r="C12" s="92" t="s">
        <v>130</v>
      </c>
      <c r="D12" s="92" t="s">
        <v>21</v>
      </c>
      <c r="E12" s="92" t="s">
        <v>15</v>
      </c>
      <c r="F12" s="92" t="s">
        <v>179</v>
      </c>
      <c r="G12" s="211">
        <v>1</v>
      </c>
      <c r="H12" s="211">
        <v>2</v>
      </c>
      <c r="I12" s="211">
        <v>3</v>
      </c>
      <c r="J12" s="106" t="s">
        <v>171</v>
      </c>
    </row>
    <row r="13" spans="1:10" s="230" customFormat="1">
      <c r="A13" s="82" t="s">
        <v>220</v>
      </c>
      <c r="B13" s="231" t="s">
        <v>221</v>
      </c>
      <c r="C13" s="232">
        <v>44013</v>
      </c>
      <c r="D13" s="83" t="s">
        <v>136</v>
      </c>
      <c r="E13" s="233">
        <v>1</v>
      </c>
      <c r="F13" s="219">
        <v>3.77</v>
      </c>
      <c r="G13" s="97"/>
      <c r="H13" s="97"/>
      <c r="I13" s="97"/>
      <c r="J13" s="229"/>
    </row>
    <row r="14" spans="1:10" s="222" customFormat="1">
      <c r="A14" s="125" t="s">
        <v>264</v>
      </c>
      <c r="B14" s="234" t="s">
        <v>263</v>
      </c>
      <c r="C14" s="235">
        <v>44105</v>
      </c>
      <c r="D14" s="124" t="s">
        <v>22</v>
      </c>
      <c r="E14" s="236">
        <v>1</v>
      </c>
      <c r="F14" s="219">
        <v>19.690000000000001</v>
      </c>
      <c r="G14" s="220"/>
      <c r="H14" s="220"/>
      <c r="I14" s="220"/>
      <c r="J14" s="221"/>
    </row>
    <row r="15" spans="1:10" s="230" customFormat="1">
      <c r="A15" s="82" t="s">
        <v>208</v>
      </c>
      <c r="B15" s="231" t="s">
        <v>209</v>
      </c>
      <c r="C15" s="232">
        <v>44013</v>
      </c>
      <c r="D15" s="83" t="s">
        <v>203</v>
      </c>
      <c r="E15" s="233">
        <v>1</v>
      </c>
      <c r="F15" s="219">
        <v>10.82</v>
      </c>
      <c r="G15" s="97"/>
      <c r="H15" s="97"/>
      <c r="I15" s="97"/>
      <c r="J15" s="229"/>
    </row>
    <row r="16" spans="1:10" s="230" customFormat="1">
      <c r="A16" s="82" t="s">
        <v>210</v>
      </c>
      <c r="B16" s="231" t="s">
        <v>211</v>
      </c>
      <c r="C16" s="232">
        <v>44013</v>
      </c>
      <c r="D16" s="83" t="s">
        <v>203</v>
      </c>
      <c r="E16" s="233">
        <v>1</v>
      </c>
      <c r="F16" s="219">
        <v>2.91</v>
      </c>
      <c r="G16" s="97"/>
      <c r="H16" s="97"/>
      <c r="I16" s="97"/>
      <c r="J16" s="229"/>
    </row>
    <row r="17" spans="1:10" s="230" customFormat="1">
      <c r="A17" s="82" t="s">
        <v>212</v>
      </c>
      <c r="B17" s="231" t="s">
        <v>213</v>
      </c>
      <c r="C17" s="232">
        <v>44013</v>
      </c>
      <c r="D17" s="83" t="s">
        <v>203</v>
      </c>
      <c r="E17" s="233">
        <v>1</v>
      </c>
      <c r="F17" s="219">
        <v>18.72</v>
      </c>
      <c r="G17" s="97"/>
      <c r="H17" s="97"/>
      <c r="I17" s="97"/>
      <c r="J17" s="229"/>
    </row>
    <row r="18" spans="1:10" s="230" customFormat="1">
      <c r="A18" s="82" t="s">
        <v>214</v>
      </c>
      <c r="B18" s="231" t="s">
        <v>215</v>
      </c>
      <c r="C18" s="232">
        <v>44013</v>
      </c>
      <c r="D18" s="83" t="s">
        <v>203</v>
      </c>
      <c r="E18" s="233">
        <v>1</v>
      </c>
      <c r="F18" s="219">
        <v>12.47</v>
      </c>
      <c r="G18" s="97"/>
      <c r="H18" s="97"/>
      <c r="I18" s="97"/>
      <c r="J18" s="229"/>
    </row>
    <row r="19" spans="1:10" s="230" customFormat="1">
      <c r="A19" s="82" t="s">
        <v>216</v>
      </c>
      <c r="B19" s="231" t="s">
        <v>217</v>
      </c>
      <c r="C19" s="232">
        <v>44013</v>
      </c>
      <c r="D19" s="83" t="s">
        <v>203</v>
      </c>
      <c r="E19" s="233">
        <v>1</v>
      </c>
      <c r="F19" s="219">
        <v>5</v>
      </c>
      <c r="G19" s="97"/>
      <c r="H19" s="97"/>
      <c r="I19" s="97"/>
      <c r="J19" s="229"/>
    </row>
    <row r="20" spans="1:10" s="222" customFormat="1" ht="60">
      <c r="A20" s="82" t="s">
        <v>266</v>
      </c>
      <c r="B20" s="231" t="s">
        <v>242</v>
      </c>
      <c r="C20" s="232">
        <v>44105</v>
      </c>
      <c r="D20" s="83" t="s">
        <v>194</v>
      </c>
      <c r="E20" s="233">
        <v>1</v>
      </c>
      <c r="F20" s="219">
        <v>117.86</v>
      </c>
      <c r="G20" s="220"/>
      <c r="H20" s="220"/>
      <c r="I20" s="220"/>
      <c r="J20" s="221"/>
    </row>
    <row r="21" spans="1:10" s="222" customFormat="1">
      <c r="A21" s="82" t="s">
        <v>204</v>
      </c>
      <c r="B21" s="231" t="s">
        <v>205</v>
      </c>
      <c r="C21" s="232">
        <v>44013</v>
      </c>
      <c r="D21" s="83" t="s">
        <v>203</v>
      </c>
      <c r="E21" s="233">
        <v>1</v>
      </c>
      <c r="F21" s="219">
        <v>180</v>
      </c>
      <c r="G21" s="220"/>
      <c r="H21" s="220"/>
      <c r="I21" s="220"/>
      <c r="J21" s="221"/>
    </row>
    <row r="22" spans="1:10" s="222" customFormat="1">
      <c r="A22" s="125" t="s">
        <v>188</v>
      </c>
      <c r="B22" s="234" t="s">
        <v>189</v>
      </c>
      <c r="C22" s="235">
        <v>44105</v>
      </c>
      <c r="D22" s="124" t="s">
        <v>22</v>
      </c>
      <c r="E22" s="236">
        <v>1</v>
      </c>
      <c r="F22" s="219">
        <v>23.87</v>
      </c>
      <c r="G22" s="220"/>
      <c r="H22" s="220"/>
      <c r="I22" s="220"/>
      <c r="J22" s="221"/>
    </row>
    <row r="23" spans="1:10" s="222" customFormat="1" ht="30">
      <c r="A23" s="125" t="s">
        <v>279</v>
      </c>
      <c r="B23" s="234" t="s">
        <v>280</v>
      </c>
      <c r="C23" s="235">
        <v>44105</v>
      </c>
      <c r="D23" s="124" t="s">
        <v>22</v>
      </c>
      <c r="E23" s="236">
        <v>1</v>
      </c>
      <c r="F23" s="219">
        <v>104.19</v>
      </c>
      <c r="G23" s="220"/>
      <c r="H23" s="220"/>
      <c r="I23" s="220"/>
      <c r="J23" s="221"/>
    </row>
    <row r="24" spans="1:10" s="222" customFormat="1" ht="30">
      <c r="A24" s="125" t="s">
        <v>274</v>
      </c>
      <c r="B24" s="234" t="s">
        <v>265</v>
      </c>
      <c r="C24" s="235">
        <v>44105</v>
      </c>
      <c r="D24" s="124" t="s">
        <v>136</v>
      </c>
      <c r="E24" s="236">
        <v>1</v>
      </c>
      <c r="F24" s="219">
        <v>65.94</v>
      </c>
      <c r="G24" s="220"/>
      <c r="H24" s="220"/>
      <c r="I24" s="220"/>
      <c r="J24" s="221"/>
    </row>
    <row r="25" spans="1:10" s="222" customFormat="1">
      <c r="A25" s="125" t="s">
        <v>228</v>
      </c>
      <c r="B25" s="234" t="s">
        <v>289</v>
      </c>
      <c r="C25" s="235">
        <v>44105</v>
      </c>
      <c r="D25" s="124" t="s">
        <v>229</v>
      </c>
      <c r="E25" s="236">
        <v>1</v>
      </c>
      <c r="F25" s="219">
        <v>4.46</v>
      </c>
      <c r="G25" s="220"/>
      <c r="H25" s="220"/>
      <c r="I25" s="220"/>
      <c r="J25" s="221"/>
    </row>
    <row r="26" spans="1:10" s="222" customFormat="1" ht="82.5" customHeight="1">
      <c r="A26" s="224" t="s">
        <v>290</v>
      </c>
      <c r="B26" s="225" t="s">
        <v>285</v>
      </c>
      <c r="C26" s="226">
        <v>44105</v>
      </c>
      <c r="D26" s="227" t="s">
        <v>135</v>
      </c>
      <c r="E26" s="228">
        <v>1</v>
      </c>
      <c r="F26" s="219">
        <f>AVERAGE(G26:I26)</f>
        <v>38.25</v>
      </c>
      <c r="G26" s="256">
        <v>38.5</v>
      </c>
      <c r="H26" s="256">
        <v>38.5</v>
      </c>
      <c r="I26" s="256">
        <v>37.75</v>
      </c>
      <c r="J26" s="221"/>
    </row>
    <row r="27" spans="1:10" s="222" customFormat="1">
      <c r="A27" s="82" t="s">
        <v>206</v>
      </c>
      <c r="B27" s="231" t="s">
        <v>207</v>
      </c>
      <c r="C27" s="232">
        <v>44013</v>
      </c>
      <c r="D27" s="83" t="s">
        <v>203</v>
      </c>
      <c r="E27" s="233">
        <v>1</v>
      </c>
      <c r="F27" s="219">
        <v>89</v>
      </c>
      <c r="G27" s="220"/>
      <c r="H27" s="220"/>
      <c r="I27" s="220"/>
      <c r="J27" s="221"/>
    </row>
    <row r="28" spans="1:10" s="222" customFormat="1" ht="30">
      <c r="A28" s="125" t="s">
        <v>201</v>
      </c>
      <c r="B28" s="234" t="s">
        <v>202</v>
      </c>
      <c r="C28" s="235">
        <v>44105</v>
      </c>
      <c r="D28" s="124" t="s">
        <v>203</v>
      </c>
      <c r="E28" s="236">
        <v>1</v>
      </c>
      <c r="F28" s="219">
        <v>765</v>
      </c>
      <c r="G28" s="220"/>
      <c r="H28" s="220"/>
      <c r="I28" s="220"/>
      <c r="J28" s="221"/>
    </row>
    <row r="29" spans="1:10" s="222" customFormat="1">
      <c r="A29" s="82" t="s">
        <v>222</v>
      </c>
      <c r="B29" s="231" t="s">
        <v>223</v>
      </c>
      <c r="C29" s="232">
        <v>44013</v>
      </c>
      <c r="D29" s="83" t="s">
        <v>203</v>
      </c>
      <c r="E29" s="233">
        <v>1</v>
      </c>
      <c r="F29" s="219">
        <v>30</v>
      </c>
      <c r="G29" s="220"/>
      <c r="H29" s="220"/>
      <c r="I29" s="220"/>
      <c r="J29" s="221"/>
    </row>
    <row r="30" spans="1:10" s="222" customFormat="1">
      <c r="A30" s="82" t="s">
        <v>224</v>
      </c>
      <c r="B30" s="231" t="s">
        <v>226</v>
      </c>
      <c r="C30" s="232">
        <v>44013</v>
      </c>
      <c r="D30" s="83" t="s">
        <v>203</v>
      </c>
      <c r="E30" s="233">
        <v>1</v>
      </c>
      <c r="F30" s="219">
        <v>87.77</v>
      </c>
      <c r="G30" s="220"/>
      <c r="H30" s="220"/>
      <c r="I30" s="220"/>
      <c r="J30" s="221"/>
    </row>
    <row r="31" spans="1:10" s="222" customFormat="1">
      <c r="A31" s="125" t="s">
        <v>225</v>
      </c>
      <c r="B31" s="234" t="s">
        <v>227</v>
      </c>
      <c r="C31" s="235">
        <v>44013</v>
      </c>
      <c r="D31" s="124" t="s">
        <v>203</v>
      </c>
      <c r="E31" s="236">
        <v>1</v>
      </c>
      <c r="F31" s="219">
        <v>29.83</v>
      </c>
      <c r="G31" s="220"/>
      <c r="H31" s="220"/>
      <c r="I31" s="220"/>
      <c r="J31" s="221"/>
    </row>
    <row r="32" spans="1:10" s="222" customFormat="1">
      <c r="A32" s="125" t="s">
        <v>199</v>
      </c>
      <c r="B32" s="234" t="s">
        <v>200</v>
      </c>
      <c r="C32" s="235">
        <v>44105</v>
      </c>
      <c r="D32" s="124" t="s">
        <v>22</v>
      </c>
      <c r="E32" s="236">
        <v>1</v>
      </c>
      <c r="F32" s="219">
        <v>42.98</v>
      </c>
      <c r="G32" s="220"/>
      <c r="H32" s="220"/>
      <c r="I32" s="220"/>
      <c r="J32" s="221"/>
    </row>
    <row r="33" spans="1:10" s="222" customFormat="1" ht="30">
      <c r="A33" s="125" t="s">
        <v>237</v>
      </c>
      <c r="B33" s="234" t="s">
        <v>238</v>
      </c>
      <c r="C33" s="235">
        <v>44105</v>
      </c>
      <c r="D33" s="124" t="s">
        <v>135</v>
      </c>
      <c r="E33" s="236">
        <v>1</v>
      </c>
      <c r="F33" s="219">
        <v>225</v>
      </c>
      <c r="G33" s="220"/>
      <c r="H33" s="220"/>
      <c r="I33" s="220"/>
      <c r="J33" s="221"/>
    </row>
    <row r="34" spans="1:10" s="222" customFormat="1" ht="30">
      <c r="A34" s="125" t="s">
        <v>235</v>
      </c>
      <c r="B34" s="234" t="s">
        <v>236</v>
      </c>
      <c r="C34" s="235">
        <v>44105</v>
      </c>
      <c r="D34" s="124" t="s">
        <v>2</v>
      </c>
      <c r="E34" s="236">
        <v>1</v>
      </c>
      <c r="F34" s="219">
        <v>5.18</v>
      </c>
      <c r="G34" s="220"/>
      <c r="H34" s="220"/>
      <c r="I34" s="220"/>
      <c r="J34" s="221"/>
    </row>
    <row r="35" spans="1:10" s="222" customFormat="1">
      <c r="A35" s="125" t="s">
        <v>240</v>
      </c>
      <c r="B35" s="234" t="s">
        <v>239</v>
      </c>
      <c r="C35" s="235">
        <v>44105</v>
      </c>
      <c r="D35" s="124" t="s">
        <v>142</v>
      </c>
      <c r="E35" s="236">
        <v>1</v>
      </c>
      <c r="F35" s="219">
        <v>11.39</v>
      </c>
      <c r="G35" s="220"/>
      <c r="H35" s="220"/>
      <c r="I35" s="220"/>
      <c r="J35" s="221"/>
    </row>
    <row r="36" spans="1:10" s="222" customFormat="1">
      <c r="A36" s="125" t="s">
        <v>277</v>
      </c>
      <c r="B36" s="234" t="s">
        <v>276</v>
      </c>
      <c r="C36" s="235">
        <v>44105</v>
      </c>
      <c r="D36" s="124" t="s">
        <v>136</v>
      </c>
      <c r="E36" s="236">
        <v>1</v>
      </c>
      <c r="F36" s="219">
        <v>28.78</v>
      </c>
      <c r="G36" s="220"/>
      <c r="H36" s="220"/>
      <c r="I36" s="220"/>
      <c r="J36" s="221"/>
    </row>
    <row r="37" spans="1:10" s="222" customFormat="1" ht="30">
      <c r="A37" s="125" t="s">
        <v>233</v>
      </c>
      <c r="B37" s="234" t="s">
        <v>234</v>
      </c>
      <c r="C37" s="235">
        <v>44105</v>
      </c>
      <c r="D37" s="124" t="s">
        <v>2</v>
      </c>
      <c r="E37" s="236">
        <v>1</v>
      </c>
      <c r="F37" s="219">
        <v>4.42</v>
      </c>
      <c r="G37" s="220"/>
      <c r="H37" s="220"/>
      <c r="I37" s="220"/>
      <c r="J37" s="221"/>
    </row>
    <row r="38" spans="1:10" s="222" customFormat="1">
      <c r="A38" s="125" t="s">
        <v>141</v>
      </c>
      <c r="B38" s="234" t="s">
        <v>137</v>
      </c>
      <c r="C38" s="235">
        <v>44105</v>
      </c>
      <c r="D38" s="124" t="s">
        <v>22</v>
      </c>
      <c r="E38" s="236">
        <v>1</v>
      </c>
      <c r="F38" s="219">
        <v>16.670000000000002</v>
      </c>
      <c r="G38" s="220"/>
      <c r="H38" s="220"/>
      <c r="I38" s="220"/>
      <c r="J38" s="221"/>
    </row>
    <row r="39" spans="1:10" s="222" customFormat="1" ht="30">
      <c r="A39" s="237" t="s">
        <v>288</v>
      </c>
      <c r="B39" s="238" t="s">
        <v>218</v>
      </c>
      <c r="C39" s="239">
        <v>43862</v>
      </c>
      <c r="D39" s="240" t="s">
        <v>259</v>
      </c>
      <c r="E39" s="241">
        <v>1</v>
      </c>
      <c r="F39" s="219">
        <v>1.1200000000000001</v>
      </c>
      <c r="G39" s="220"/>
      <c r="H39" s="220"/>
      <c r="I39" s="220"/>
      <c r="J39" s="223"/>
    </row>
  </sheetData>
  <autoFilter ref="A12:J39"/>
  <sortState ref="A12:J107">
    <sortCondition ref="A12"/>
  </sortState>
  <mergeCells count="8">
    <mergeCell ref="A9:F9"/>
    <mergeCell ref="A10:F10"/>
    <mergeCell ref="A5:F5"/>
    <mergeCell ref="A1:F1"/>
    <mergeCell ref="A2:F2"/>
    <mergeCell ref="A3:F3"/>
    <mergeCell ref="A7:F7"/>
    <mergeCell ref="A8:F8"/>
  </mergeCells>
  <pageMargins left="0.98425196850393704" right="0.98425196850393704" top="0.78740157480314965" bottom="0.78740157480314965" header="0.31496062992125984" footer="0.31496062992125984"/>
  <pageSetup paperSize="9" scale="37" fitToHeight="0" orientation="portrait" r:id="rId1"/>
</worksheet>
</file>

<file path=xl/worksheets/sheet3.xml><?xml version="1.0" encoding="utf-8"?>
<worksheet xmlns="http://schemas.openxmlformats.org/spreadsheetml/2006/main" xmlns:r="http://schemas.openxmlformats.org/officeDocument/2006/relationships">
  <sheetPr>
    <tabColor theme="6" tint="0.59999389629810485"/>
    <pageSetUpPr fitToPage="1"/>
  </sheetPr>
  <dimension ref="A1:H166"/>
  <sheetViews>
    <sheetView zoomScale="70" zoomScaleNormal="70" workbookViewId="0">
      <selection activeCell="B145" sqref="B145:H162"/>
    </sheetView>
  </sheetViews>
  <sheetFormatPr defaultRowHeight="15"/>
  <cols>
    <col min="1" max="1" width="9.42578125" style="150" customWidth="1"/>
    <col min="2" max="2" width="20.140625" style="201" customWidth="1"/>
    <col min="3" max="3" width="31.7109375" style="201" bestFit="1" customWidth="1"/>
    <col min="4" max="4" width="84.28515625" style="200" customWidth="1"/>
    <col min="5" max="5" width="14" style="201" customWidth="1"/>
    <col min="6" max="6" width="18.85546875" style="201" customWidth="1"/>
    <col min="7" max="7" width="28" style="201" customWidth="1"/>
    <col min="8" max="8" width="21.28515625" style="102" customWidth="1"/>
    <col min="9" max="16384" width="9.140625" style="88"/>
  </cols>
  <sheetData>
    <row r="1" spans="1:8">
      <c r="C1" s="276" t="s">
        <v>172</v>
      </c>
      <c r="D1" s="276"/>
      <c r="E1" s="276"/>
      <c r="F1" s="276"/>
      <c r="G1" s="276"/>
      <c r="H1" s="276"/>
    </row>
    <row r="2" spans="1:8">
      <c r="C2" s="276" t="s">
        <v>147</v>
      </c>
      <c r="D2" s="276"/>
      <c r="E2" s="276"/>
      <c r="F2" s="276"/>
      <c r="G2" s="276"/>
      <c r="H2" s="276"/>
    </row>
    <row r="3" spans="1:8">
      <c r="C3" s="276" t="s">
        <v>262</v>
      </c>
      <c r="D3" s="276"/>
      <c r="E3" s="276"/>
      <c r="F3" s="276"/>
      <c r="G3" s="276"/>
      <c r="H3" s="276"/>
    </row>
    <row r="5" spans="1:8">
      <c r="C5" s="276" t="s">
        <v>170</v>
      </c>
      <c r="D5" s="276"/>
      <c r="E5" s="276"/>
      <c r="F5" s="276"/>
      <c r="G5" s="276"/>
      <c r="H5" s="276"/>
    </row>
    <row r="6" spans="1:8" s="206" customFormat="1" ht="18.75">
      <c r="A6" s="202"/>
      <c r="B6" s="203"/>
      <c r="C6" s="203"/>
      <c r="D6" s="204"/>
      <c r="E6" s="203"/>
      <c r="F6" s="203"/>
      <c r="G6" s="199" t="s">
        <v>159</v>
      </c>
      <c r="H6" s="205">
        <f>'BDI Serviços'!C31</f>
        <v>0.26</v>
      </c>
    </row>
    <row r="7" spans="1:8" s="206" customFormat="1" ht="18.75">
      <c r="A7" s="202"/>
      <c r="B7" s="203"/>
      <c r="C7" s="203"/>
      <c r="D7" s="204"/>
      <c r="E7" s="203"/>
      <c r="F7" s="203"/>
      <c r="G7" s="199" t="s">
        <v>160</v>
      </c>
      <c r="H7" s="205">
        <f>'BDI Materiais'!C29</f>
        <v>0.12</v>
      </c>
    </row>
    <row r="8" spans="1:8" s="206" customFormat="1" ht="18.75">
      <c r="A8" s="202"/>
      <c r="B8" s="203"/>
      <c r="C8" s="203"/>
      <c r="D8" s="204"/>
      <c r="E8" s="203"/>
      <c r="F8" s="203"/>
      <c r="G8" s="150" t="s">
        <v>185</v>
      </c>
      <c r="H8" s="115">
        <f>'Det Enc Sociais'!G49</f>
        <v>1.1685000000000001</v>
      </c>
    </row>
    <row r="11" spans="1:8">
      <c r="B11" s="198" t="s">
        <v>155</v>
      </c>
      <c r="C11" s="198" t="s">
        <v>156</v>
      </c>
      <c r="D11" s="272" t="s">
        <v>318</v>
      </c>
      <c r="E11" s="198" t="s">
        <v>6</v>
      </c>
      <c r="F11" s="198" t="s">
        <v>7</v>
      </c>
      <c r="G11" s="268" t="s">
        <v>131</v>
      </c>
      <c r="H11" s="268" t="s">
        <v>132</v>
      </c>
    </row>
    <row r="12" spans="1:8" ht="30.75" customHeight="1">
      <c r="B12" s="198" t="s">
        <v>186</v>
      </c>
      <c r="C12" s="198" t="s">
        <v>139</v>
      </c>
      <c r="D12" s="273"/>
      <c r="E12" s="198" t="s">
        <v>6</v>
      </c>
      <c r="F12" s="198">
        <v>1</v>
      </c>
      <c r="G12" s="269"/>
      <c r="H12" s="269"/>
    </row>
    <row r="13" spans="1:8" ht="25.5" customHeight="1">
      <c r="A13" s="150" t="s">
        <v>162</v>
      </c>
      <c r="B13" s="124" t="s">
        <v>187</v>
      </c>
      <c r="C13" s="124" t="str">
        <f>'Itens para CPUs'!B32</f>
        <v>SINAPI 90780</v>
      </c>
      <c r="D13" s="143" t="str">
        <f>'Itens para CPUs'!A32</f>
        <v>MESTRE DE OBRAS COM ENCARGOS COMPLEMENTARES</v>
      </c>
      <c r="E13" s="124" t="str">
        <f>'Itens para CPUs'!D32</f>
        <v>H</v>
      </c>
      <c r="F13" s="144">
        <f>8*2*2</f>
        <v>32</v>
      </c>
      <c r="G13" s="145">
        <f>'Itens para CPUs'!F32</f>
        <v>42.98</v>
      </c>
      <c r="H13" s="146">
        <f>ROUND(F13*G13,2)</f>
        <v>1375.36</v>
      </c>
    </row>
    <row r="14" spans="1:8" ht="30">
      <c r="B14" s="124" t="s">
        <v>187</v>
      </c>
      <c r="C14" s="124" t="str">
        <f>'Itens para CPUs'!B23</f>
        <v>SINAPI 90778</v>
      </c>
      <c r="D14" s="143" t="str">
        <f>'Itens para CPUs'!A23</f>
        <v>ENGENHEIRO (CIVIL, DE PESCA, AGRÔNOMO, AMBIENTAL) DE OBRAS PLENO COM ENCARGOS COMPLEMENTARES</v>
      </c>
      <c r="E14" s="124" t="str">
        <f>'Itens para CPUs'!D23</f>
        <v>H</v>
      </c>
      <c r="F14" s="144">
        <f>8*2*1</f>
        <v>16</v>
      </c>
      <c r="G14" s="145">
        <f>'Itens para CPUs'!F23</f>
        <v>104.19</v>
      </c>
      <c r="H14" s="146">
        <f>ROUND(F14*G14,2)</f>
        <v>1667.04</v>
      </c>
    </row>
    <row r="15" spans="1:8">
      <c r="F15" s="266" t="s">
        <v>158</v>
      </c>
      <c r="G15" s="266"/>
      <c r="H15" s="147">
        <f>SUM(H13:H14)</f>
        <v>3042.3999999999996</v>
      </c>
    </row>
    <row r="16" spans="1:8">
      <c r="F16" s="270" t="s">
        <v>269</v>
      </c>
      <c r="G16" s="270"/>
      <c r="H16" s="148">
        <f>ROUND(H15*$H$6,2)</f>
        <v>791.02</v>
      </c>
    </row>
    <row r="17" spans="1:8">
      <c r="F17" s="271" t="s">
        <v>154</v>
      </c>
      <c r="G17" s="271"/>
      <c r="H17" s="96">
        <f>SUM(H15:H16)</f>
        <v>3833.4199999999996</v>
      </c>
    </row>
    <row r="18" spans="1:8" s="97" customFormat="1" ht="30">
      <c r="A18" s="110" t="s">
        <v>163</v>
      </c>
      <c r="B18" s="124" t="s">
        <v>139</v>
      </c>
      <c r="C18" s="124" t="str">
        <f>'Itens para CPUs'!B28</f>
        <v>SINAPI 10775</v>
      </c>
      <c r="D18" s="143" t="str">
        <f>'Itens para CPUs'!A28</f>
        <v>LOCAÇÃO DE CONTAINER 2,30 x 6,00 M, ALT. 2,50 M, COM 1 SANITÁRIO, PARA ESCRITORIO, COMPLETO, SEM DIVISÓRIAS INTERNAS</v>
      </c>
      <c r="E18" s="124" t="str">
        <f>'Itens para CPUs'!D28</f>
        <v>MÊS</v>
      </c>
      <c r="F18" s="144">
        <v>0</v>
      </c>
      <c r="G18" s="145">
        <f>'Itens para CPUs'!F28</f>
        <v>765</v>
      </c>
      <c r="H18" s="146">
        <f>ROUND(F18*G18,2)</f>
        <v>0</v>
      </c>
    </row>
    <row r="19" spans="1:8" s="97" customFormat="1">
      <c r="A19" s="110"/>
      <c r="B19" s="124" t="s">
        <v>139</v>
      </c>
      <c r="C19" s="124" t="str">
        <f>'Itens para CPUs'!B21</f>
        <v>10555/ORSE</v>
      </c>
      <c r="D19" s="143" t="str">
        <f>'Itens para CPUs'!A21</f>
        <v>CONSUMO DE ENERGIA ELÉTRICA</v>
      </c>
      <c r="E19" s="124" t="str">
        <f>'Itens para CPUs'!D21</f>
        <v>MÊS</v>
      </c>
      <c r="F19" s="144">
        <v>0</v>
      </c>
      <c r="G19" s="145">
        <f>'Itens para CPUs'!F21</f>
        <v>180</v>
      </c>
      <c r="H19" s="146">
        <f t="shared" ref="H19:H26" si="0">ROUND(F19*G19,2)</f>
        <v>0</v>
      </c>
    </row>
    <row r="20" spans="1:8" s="97" customFormat="1">
      <c r="A20" s="110"/>
      <c r="B20" s="124" t="s">
        <v>139</v>
      </c>
      <c r="C20" s="124" t="str">
        <f>'Itens para CPUs'!B27</f>
        <v>10558/ORSE</v>
      </c>
      <c r="D20" s="143" t="str">
        <f>'Itens para CPUs'!A27</f>
        <v>INTERNET - DISPÊNDIO MENSAL</v>
      </c>
      <c r="E20" s="124" t="str">
        <f>'Itens para CPUs'!D27</f>
        <v>MÊS</v>
      </c>
      <c r="F20" s="144">
        <v>0</v>
      </c>
      <c r="G20" s="145">
        <f>'Itens para CPUs'!F27</f>
        <v>89</v>
      </c>
      <c r="H20" s="146">
        <f t="shared" si="0"/>
        <v>0</v>
      </c>
    </row>
    <row r="21" spans="1:8" s="97" customFormat="1">
      <c r="A21" s="110"/>
      <c r="B21" s="124" t="s">
        <v>139</v>
      </c>
      <c r="C21" s="124" t="str">
        <f>'Itens para CPUs'!B15</f>
        <v>10537/ORSE</v>
      </c>
      <c r="D21" s="143" t="str">
        <f>'Itens para CPUs'!A15</f>
        <v>ALUGUEL DE ARMÁRIO DE AÇO E VIDROS</v>
      </c>
      <c r="E21" s="124" t="str">
        <f>'Itens para CPUs'!D15</f>
        <v>MÊS</v>
      </c>
      <c r="F21" s="144">
        <v>0</v>
      </c>
      <c r="G21" s="145">
        <f>'Itens para CPUs'!F15</f>
        <v>10.82</v>
      </c>
      <c r="H21" s="146">
        <f t="shared" si="0"/>
        <v>0</v>
      </c>
    </row>
    <row r="22" spans="1:8" s="97" customFormat="1">
      <c r="A22" s="110"/>
      <c r="B22" s="124" t="s">
        <v>139</v>
      </c>
      <c r="C22" s="124" t="str">
        <f>'Itens para CPUs'!B16</f>
        <v>10531/ORSE</v>
      </c>
      <c r="D22" s="143" t="str">
        <f>'Itens para CPUs'!A16</f>
        <v>ALUGUEL DE CADEIRA SEM BRAÇOS</v>
      </c>
      <c r="E22" s="124" t="str">
        <f>'Itens para CPUs'!D16</f>
        <v>MÊS</v>
      </c>
      <c r="F22" s="144">
        <v>0</v>
      </c>
      <c r="G22" s="145">
        <f>'Itens para CPUs'!F16</f>
        <v>2.91</v>
      </c>
      <c r="H22" s="146">
        <f t="shared" si="0"/>
        <v>0</v>
      </c>
    </row>
    <row r="23" spans="1:8" s="97" customFormat="1">
      <c r="A23" s="110"/>
      <c r="B23" s="124" t="s">
        <v>139</v>
      </c>
      <c r="C23" s="124" t="str">
        <f>'Itens para CPUs'!B17</f>
        <v>10540/ORSE</v>
      </c>
      <c r="D23" s="143" t="str">
        <f>'Itens para CPUs'!A17</f>
        <v>ALUGUEL DE COMPUTADOR NOTEBOOK</v>
      </c>
      <c r="E23" s="124" t="str">
        <f>'Itens para CPUs'!D17</f>
        <v>MÊS</v>
      </c>
      <c r="F23" s="144">
        <v>0</v>
      </c>
      <c r="G23" s="145">
        <f>'Itens para CPUs'!F17</f>
        <v>18.72</v>
      </c>
      <c r="H23" s="146">
        <f t="shared" si="0"/>
        <v>0</v>
      </c>
    </row>
    <row r="24" spans="1:8" s="97" customFormat="1">
      <c r="A24" s="110"/>
      <c r="B24" s="124" t="s">
        <v>139</v>
      </c>
      <c r="C24" s="124" t="str">
        <f>'Itens para CPUs'!B18</f>
        <v>10541/ORSE</v>
      </c>
      <c r="D24" s="143" t="str">
        <f>'Itens para CPUs'!A18</f>
        <v>ALUGUEL DE IMPRESSORA COLORIDA - LASER</v>
      </c>
      <c r="E24" s="124" t="str">
        <f>'Itens para CPUs'!D18</f>
        <v>MÊS</v>
      </c>
      <c r="F24" s="144">
        <v>0</v>
      </c>
      <c r="G24" s="145">
        <f>'Itens para CPUs'!F18</f>
        <v>12.47</v>
      </c>
      <c r="H24" s="146">
        <f t="shared" si="0"/>
        <v>0</v>
      </c>
    </row>
    <row r="25" spans="1:8" s="97" customFormat="1">
      <c r="A25" s="110"/>
      <c r="B25" s="124" t="s">
        <v>139</v>
      </c>
      <c r="C25" s="124" t="str">
        <f>'Itens para CPUs'!B19</f>
        <v>10530/ORSE</v>
      </c>
      <c r="D25" s="143" t="str">
        <f>'Itens para CPUs'!A19</f>
        <v>ALUGUEL DE MESA PARA REUNIÃO</v>
      </c>
      <c r="E25" s="124" t="str">
        <f>'Itens para CPUs'!D19</f>
        <v>MÊS</v>
      </c>
      <c r="F25" s="144">
        <v>0</v>
      </c>
      <c r="G25" s="145">
        <f>'Itens para CPUs'!F19</f>
        <v>5</v>
      </c>
      <c r="H25" s="146">
        <f t="shared" si="0"/>
        <v>0</v>
      </c>
    </row>
    <row r="26" spans="1:8" s="97" customFormat="1" ht="30">
      <c r="A26" s="110"/>
      <c r="B26" s="124" t="s">
        <v>219</v>
      </c>
      <c r="C26" s="124" t="str">
        <f>'Itens para CPUs'!B39</f>
        <v>CODEVASF</v>
      </c>
      <c r="D26" s="143" t="str">
        <f>'Itens para CPUs'!A39</f>
        <v>VEÍCULO TIPO PICK UP 1.6 FLEX (101 CV), SEM MOTORISTA - INCLUSO COMBUSTÍVEL, LUBRIFICANTES E MANUTENÇÃO</v>
      </c>
      <c r="E26" s="124" t="str">
        <f>'Itens para CPUs'!D39</f>
        <v>KM</v>
      </c>
      <c r="F26" s="144">
        <f>1500*1</f>
        <v>1500</v>
      </c>
      <c r="G26" s="145">
        <f>'Itens para CPUs'!F39</f>
        <v>1.1200000000000001</v>
      </c>
      <c r="H26" s="146">
        <f t="shared" si="0"/>
        <v>1680</v>
      </c>
    </row>
    <row r="27" spans="1:8" s="97" customFormat="1">
      <c r="A27" s="110"/>
      <c r="B27" s="111"/>
      <c r="C27" s="111"/>
      <c r="D27" s="112"/>
      <c r="E27" s="111"/>
      <c r="F27" s="266" t="s">
        <v>157</v>
      </c>
      <c r="G27" s="266"/>
      <c r="H27" s="147">
        <f>SUM(H18:H26)</f>
        <v>1680</v>
      </c>
    </row>
    <row r="28" spans="1:8" s="97" customFormat="1">
      <c r="A28" s="110"/>
      <c r="B28" s="111"/>
      <c r="C28" s="111"/>
      <c r="D28" s="112"/>
      <c r="E28" s="111"/>
      <c r="F28" s="270" t="s">
        <v>270</v>
      </c>
      <c r="G28" s="270"/>
      <c r="H28" s="148">
        <f>ROUND(H27*$H$6,2)</f>
        <v>436.8</v>
      </c>
    </row>
    <row r="29" spans="1:8" s="97" customFormat="1">
      <c r="A29" s="110"/>
      <c r="B29" s="111"/>
      <c r="C29" s="111"/>
      <c r="D29" s="112"/>
      <c r="E29" s="111"/>
      <c r="F29" s="274" t="s">
        <v>161</v>
      </c>
      <c r="G29" s="275"/>
      <c r="H29" s="98">
        <f>SUM(H27:H28)</f>
        <v>2116.8000000000002</v>
      </c>
    </row>
    <row r="30" spans="1:8">
      <c r="A30" s="150" t="s">
        <v>164</v>
      </c>
      <c r="B30" s="124" t="s">
        <v>165</v>
      </c>
      <c r="C30" s="124" t="str">
        <f>'Itens para CPUs'!B13</f>
        <v>08978/ORSE</v>
      </c>
      <c r="D30" s="143" t="str">
        <f>'Itens para CPUs'!A13</f>
        <v>ÁGUA - CONSUMO EM VOLUME</v>
      </c>
      <c r="E30" s="124" t="str">
        <f>'Itens para CPUs'!D13</f>
        <v>M³</v>
      </c>
      <c r="F30" s="144">
        <v>0</v>
      </c>
      <c r="G30" s="145">
        <f>'Itens para CPUs'!F13</f>
        <v>3.77</v>
      </c>
      <c r="H30" s="146">
        <f>ROUND(F30*G30,2)</f>
        <v>0</v>
      </c>
    </row>
    <row r="31" spans="1:8">
      <c r="B31" s="124" t="s">
        <v>165</v>
      </c>
      <c r="C31" s="124" t="str">
        <f>'Itens para CPUs'!B29</f>
        <v>10562/ORSE</v>
      </c>
      <c r="D31" s="143" t="str">
        <f>'Itens para CPUs'!A29</f>
        <v>MATERIAL DE ESCRITÓRIO</v>
      </c>
      <c r="E31" s="124" t="str">
        <f>'Itens para CPUs'!D29</f>
        <v>MÊS</v>
      </c>
      <c r="F31" s="144">
        <v>1</v>
      </c>
      <c r="G31" s="145">
        <f>'Itens para CPUs'!F29</f>
        <v>30</v>
      </c>
      <c r="H31" s="146">
        <f t="shared" ref="H31:H34" si="1">ROUND(F31*G31,2)</f>
        <v>30</v>
      </c>
    </row>
    <row r="32" spans="1:8">
      <c r="B32" s="124" t="s">
        <v>165</v>
      </c>
      <c r="C32" s="124" t="str">
        <f>'Itens para CPUs'!B30</f>
        <v>10563/ORSE</v>
      </c>
      <c r="D32" s="143" t="str">
        <f>'Itens para CPUs'!A30</f>
        <v>MATERIAL DE LIMPEZA</v>
      </c>
      <c r="E32" s="124" t="str">
        <f>'Itens para CPUs'!D30</f>
        <v>MÊS</v>
      </c>
      <c r="F32" s="144">
        <v>0</v>
      </c>
      <c r="G32" s="145">
        <f>'Itens para CPUs'!F30</f>
        <v>87.77</v>
      </c>
      <c r="H32" s="146">
        <f t="shared" si="1"/>
        <v>0</v>
      </c>
    </row>
    <row r="33" spans="1:8">
      <c r="B33" s="124" t="s">
        <v>165</v>
      </c>
      <c r="C33" s="124" t="str">
        <f>'Itens para CPUs'!B31</f>
        <v>10564/ORSE</v>
      </c>
      <c r="D33" s="143" t="str">
        <f>'Itens para CPUs'!A31</f>
        <v>MEDICAMENTOS DE PRIMEIROS SOCORROS</v>
      </c>
      <c r="E33" s="124" t="str">
        <f>'Itens para CPUs'!D31</f>
        <v>MÊS</v>
      </c>
      <c r="F33" s="144">
        <v>1</v>
      </c>
      <c r="G33" s="145">
        <f>'Itens para CPUs'!F31</f>
        <v>29.83</v>
      </c>
      <c r="H33" s="146">
        <f t="shared" si="1"/>
        <v>29.83</v>
      </c>
    </row>
    <row r="34" spans="1:8">
      <c r="B34" s="124" t="s">
        <v>165</v>
      </c>
      <c r="C34" s="124" t="str">
        <f>'Itens para CPUs'!B25</f>
        <v>SINAPI 4022</v>
      </c>
      <c r="D34" s="143" t="str">
        <f>'Itens para CPUs'!A25</f>
        <v>GASOLINA COMUM</v>
      </c>
      <c r="E34" s="124" t="str">
        <f>'Itens para CPUs'!D25</f>
        <v>L</v>
      </c>
      <c r="F34" s="144">
        <v>0</v>
      </c>
      <c r="G34" s="145">
        <f>'Itens para CPUs'!F25</f>
        <v>4.46</v>
      </c>
      <c r="H34" s="146">
        <f t="shared" si="1"/>
        <v>0</v>
      </c>
    </row>
    <row r="35" spans="1:8">
      <c r="F35" s="270" t="s">
        <v>149</v>
      </c>
      <c r="G35" s="270"/>
      <c r="H35" s="147">
        <f>SUM(H30:H34)</f>
        <v>59.83</v>
      </c>
    </row>
    <row r="36" spans="1:8">
      <c r="F36" s="270" t="s">
        <v>148</v>
      </c>
      <c r="G36" s="270"/>
      <c r="H36" s="147">
        <f>ROUND(H35*$H$7,2)</f>
        <v>7.18</v>
      </c>
    </row>
    <row r="37" spans="1:8">
      <c r="F37" s="274" t="s">
        <v>153</v>
      </c>
      <c r="G37" s="275"/>
      <c r="H37" s="98">
        <f>SUM(H35:H36)</f>
        <v>67.009999999999991</v>
      </c>
    </row>
    <row r="38" spans="1:8">
      <c r="F38" s="267" t="s">
        <v>140</v>
      </c>
      <c r="G38" s="267"/>
      <c r="H38" s="99">
        <f>SUM(H17,H29,H37)</f>
        <v>6017.23</v>
      </c>
    </row>
    <row r="41" spans="1:8">
      <c r="B41" s="198" t="s">
        <v>155</v>
      </c>
      <c r="C41" s="198" t="s">
        <v>156</v>
      </c>
      <c r="D41" s="272" t="s">
        <v>232</v>
      </c>
      <c r="E41" s="198" t="s">
        <v>6</v>
      </c>
      <c r="F41" s="198" t="s">
        <v>7</v>
      </c>
      <c r="G41" s="268" t="s">
        <v>131</v>
      </c>
      <c r="H41" s="268" t="s">
        <v>132</v>
      </c>
    </row>
    <row r="42" spans="1:8" ht="30.75" customHeight="1">
      <c r="B42" s="198" t="s">
        <v>231</v>
      </c>
      <c r="C42" s="198" t="s">
        <v>139</v>
      </c>
      <c r="D42" s="273"/>
      <c r="E42" s="198" t="s">
        <v>135</v>
      </c>
      <c r="F42" s="198">
        <v>1</v>
      </c>
      <c r="G42" s="269"/>
      <c r="H42" s="269"/>
    </row>
    <row r="43" spans="1:8" ht="25.5" customHeight="1">
      <c r="A43" s="150" t="s">
        <v>162</v>
      </c>
      <c r="B43" s="124" t="s">
        <v>187</v>
      </c>
      <c r="C43" s="124" t="str">
        <f>'Itens para CPUs'!B22</f>
        <v>SINAPI 88262</v>
      </c>
      <c r="D43" s="143" t="str">
        <f>'Itens para CPUs'!A22</f>
        <v>CARPINTEIRO DE FORMAS COM ENCARGOS COMPLEMENTARES</v>
      </c>
      <c r="E43" s="124" t="str">
        <f>'Itens para CPUs'!D22</f>
        <v>H</v>
      </c>
      <c r="F43" s="144">
        <f>1</f>
        <v>1</v>
      </c>
      <c r="G43" s="145">
        <f>'Itens para CPUs'!F22</f>
        <v>23.87</v>
      </c>
      <c r="H43" s="146">
        <f>ROUND(F43*G43,2)</f>
        <v>23.87</v>
      </c>
    </row>
    <row r="44" spans="1:8" ht="25.5" customHeight="1">
      <c r="B44" s="124" t="s">
        <v>187</v>
      </c>
      <c r="C44" s="124" t="str">
        <f>'Itens para CPUs'!B38</f>
        <v>SINAPI 88316</v>
      </c>
      <c r="D44" s="143" t="str">
        <f>'Itens para CPUs'!A38</f>
        <v>SERVENTE COM ENCARGOS COMPLEMENTARES</v>
      </c>
      <c r="E44" s="124" t="str">
        <f>'Itens para CPUs'!D38</f>
        <v>H</v>
      </c>
      <c r="F44" s="144">
        <f>2</f>
        <v>2</v>
      </c>
      <c r="G44" s="145">
        <f>'Itens para CPUs'!F38</f>
        <v>16.670000000000002</v>
      </c>
      <c r="H44" s="146">
        <f>ROUND(F44*G44,2)</f>
        <v>33.340000000000003</v>
      </c>
    </row>
    <row r="45" spans="1:8">
      <c r="F45" s="266" t="s">
        <v>158</v>
      </c>
      <c r="G45" s="266"/>
      <c r="H45" s="147">
        <f>SUM(H43:H44)</f>
        <v>57.210000000000008</v>
      </c>
    </row>
    <row r="46" spans="1:8">
      <c r="F46" s="270" t="s">
        <v>269</v>
      </c>
      <c r="G46" s="270"/>
      <c r="H46" s="148">
        <f>ROUND(H45*$H$6,2)</f>
        <v>14.87</v>
      </c>
    </row>
    <row r="47" spans="1:8">
      <c r="F47" s="271" t="s">
        <v>154</v>
      </c>
      <c r="G47" s="271"/>
      <c r="H47" s="96">
        <f>SUM(H45:H46)</f>
        <v>72.080000000000013</v>
      </c>
    </row>
    <row r="48" spans="1:8" s="97" customFormat="1">
      <c r="A48" s="110" t="s">
        <v>163</v>
      </c>
      <c r="B48" s="124"/>
      <c r="C48" s="124"/>
      <c r="D48" s="143"/>
      <c r="E48" s="124"/>
      <c r="F48" s="144"/>
      <c r="G48" s="145"/>
      <c r="H48" s="146">
        <f>ROUND(F48*G48,2)</f>
        <v>0</v>
      </c>
    </row>
    <row r="49" spans="1:8" s="97" customFormat="1">
      <c r="A49" s="110"/>
      <c r="B49" s="124"/>
      <c r="C49" s="124"/>
      <c r="D49" s="143"/>
      <c r="E49" s="124"/>
      <c r="F49" s="144"/>
      <c r="G49" s="145"/>
      <c r="H49" s="146">
        <f t="shared" ref="H49" si="2">ROUND(F49*G49,2)</f>
        <v>0</v>
      </c>
    </row>
    <row r="50" spans="1:8" s="97" customFormat="1">
      <c r="A50" s="110"/>
      <c r="B50" s="111"/>
      <c r="C50" s="111"/>
      <c r="D50" s="112"/>
      <c r="E50" s="111"/>
      <c r="F50" s="266" t="s">
        <v>157</v>
      </c>
      <c r="G50" s="266"/>
      <c r="H50" s="108">
        <f>SUM(H48:H49)</f>
        <v>0</v>
      </c>
    </row>
    <row r="51" spans="1:8" s="97" customFormat="1">
      <c r="A51" s="110"/>
      <c r="B51" s="111"/>
      <c r="C51" s="111"/>
      <c r="D51" s="112"/>
      <c r="E51" s="111"/>
      <c r="F51" s="270" t="s">
        <v>270</v>
      </c>
      <c r="G51" s="270"/>
      <c r="H51" s="101">
        <f>ROUND(H50*$H$6,2)</f>
        <v>0</v>
      </c>
    </row>
    <row r="52" spans="1:8" s="97" customFormat="1">
      <c r="A52" s="110"/>
      <c r="B52" s="111"/>
      <c r="C52" s="111"/>
      <c r="D52" s="112"/>
      <c r="E52" s="111"/>
      <c r="F52" s="274" t="s">
        <v>161</v>
      </c>
      <c r="G52" s="275"/>
      <c r="H52" s="98">
        <f>SUM(H50:H51)</f>
        <v>0</v>
      </c>
    </row>
    <row r="53" spans="1:8" ht="30">
      <c r="A53" s="150" t="s">
        <v>164</v>
      </c>
      <c r="B53" s="124" t="s">
        <v>165</v>
      </c>
      <c r="C53" s="124" t="str">
        <f>'Itens para CPUs'!B37</f>
        <v>SINAPI 4417</v>
      </c>
      <c r="D53" s="143" t="str">
        <f>'Itens para CPUs'!A37</f>
        <v>SARRAFO DE MADEIRA NÃO APARELHADA *2,5 X 7* CM, MAÇARANDUBA, ANGELIM OU EQUIVALENTE DA REGIÃO</v>
      </c>
      <c r="E53" s="124" t="str">
        <f>'Itens para CPUs'!D37</f>
        <v>M</v>
      </c>
      <c r="F53" s="144">
        <v>1</v>
      </c>
      <c r="G53" s="145">
        <f>'Itens para CPUs'!F37</f>
        <v>4.42</v>
      </c>
      <c r="H53" s="146">
        <f>ROUND(F53*G53,2)</f>
        <v>4.42</v>
      </c>
    </row>
    <row r="54" spans="1:8" ht="30">
      <c r="B54" s="124" t="s">
        <v>165</v>
      </c>
      <c r="C54" s="124" t="str">
        <f>'Itens para CPUs'!B34</f>
        <v>SINAPI 4491</v>
      </c>
      <c r="D54" s="143" t="str">
        <f>'Itens para CPUs'!A34</f>
        <v>PONTALETE DE MADEIRA NÃO APARELHADA *7,5 X 7,5* CM (3 X 3") PINUS, MISTA OU EQUIVALENTE DA REGIÃO</v>
      </c>
      <c r="E54" s="124" t="str">
        <f>'Itens para CPUs'!D34</f>
        <v>M</v>
      </c>
      <c r="F54" s="144">
        <v>4</v>
      </c>
      <c r="G54" s="145">
        <f>'Itens para CPUs'!F34</f>
        <v>5.18</v>
      </c>
      <c r="H54" s="146">
        <f t="shared" ref="H54:H56" si="3">ROUND(F54*G54,2)</f>
        <v>20.72</v>
      </c>
    </row>
    <row r="55" spans="1:8" ht="30">
      <c r="B55" s="124" t="s">
        <v>165</v>
      </c>
      <c r="C55" s="124" t="str">
        <f>'Itens para CPUs'!B33</f>
        <v>SINAPI 4813</v>
      </c>
      <c r="D55" s="143" t="str">
        <f>'Itens para CPUs'!A33</f>
        <v>PLACA DE OBRA (PARA CONSTRUÇÃO CIVIL) EM CHAPA GALVANIZADA *N. 22*, ADESIVADA, DE *2,0 X 1,125* M</v>
      </c>
      <c r="E55" s="124" t="str">
        <f>'Itens para CPUs'!D33</f>
        <v>M²</v>
      </c>
      <c r="F55" s="144">
        <v>1</v>
      </c>
      <c r="G55" s="145">
        <f>'Itens para CPUs'!F33</f>
        <v>225</v>
      </c>
      <c r="H55" s="146">
        <f t="shared" si="3"/>
        <v>225</v>
      </c>
    </row>
    <row r="56" spans="1:8">
      <c r="B56" s="124" t="s">
        <v>165</v>
      </c>
      <c r="C56" s="124" t="str">
        <f>'Itens para CPUs'!B35</f>
        <v>SINAPI 5075</v>
      </c>
      <c r="D56" s="143" t="str">
        <f>'Itens para CPUs'!A35</f>
        <v>PREGO DE AÇO POLIDO COM CABECA 18 X 30 (2 3/4 X 10)</v>
      </c>
      <c r="E56" s="124" t="str">
        <f>'Itens para CPUs'!D35</f>
        <v>KG</v>
      </c>
      <c r="F56" s="144">
        <v>0.11</v>
      </c>
      <c r="G56" s="145">
        <f>'Itens para CPUs'!F35</f>
        <v>11.39</v>
      </c>
      <c r="H56" s="146">
        <f t="shared" si="3"/>
        <v>1.25</v>
      </c>
    </row>
    <row r="57" spans="1:8">
      <c r="F57" s="270" t="s">
        <v>149</v>
      </c>
      <c r="G57" s="270"/>
      <c r="H57" s="147">
        <f>SUM(H53:H56)</f>
        <v>251.39</v>
      </c>
    </row>
    <row r="58" spans="1:8">
      <c r="F58" s="270" t="s">
        <v>148</v>
      </c>
      <c r="G58" s="270"/>
      <c r="H58" s="147">
        <f>ROUND(H57*$H$7,2)</f>
        <v>30.17</v>
      </c>
    </row>
    <row r="59" spans="1:8">
      <c r="F59" s="274" t="s">
        <v>153</v>
      </c>
      <c r="G59" s="275"/>
      <c r="H59" s="98">
        <f>SUM(H57:H58)</f>
        <v>281.56</v>
      </c>
    </row>
    <row r="60" spans="1:8">
      <c r="F60" s="267" t="s">
        <v>140</v>
      </c>
      <c r="G60" s="267"/>
      <c r="H60" s="99">
        <f>SUM(H47,H52,H59)</f>
        <v>353.64</v>
      </c>
    </row>
    <row r="63" spans="1:8">
      <c r="B63" s="198" t="s">
        <v>155</v>
      </c>
      <c r="C63" s="198" t="s">
        <v>156</v>
      </c>
      <c r="D63" s="272" t="s">
        <v>282</v>
      </c>
      <c r="E63" s="198" t="s">
        <v>6</v>
      </c>
      <c r="F63" s="198" t="s">
        <v>7</v>
      </c>
      <c r="G63" s="268" t="s">
        <v>131</v>
      </c>
      <c r="H63" s="268" t="s">
        <v>132</v>
      </c>
    </row>
    <row r="64" spans="1:8" ht="30.75" customHeight="1">
      <c r="B64" s="198" t="s">
        <v>278</v>
      </c>
      <c r="C64" s="198" t="s">
        <v>242</v>
      </c>
      <c r="D64" s="273"/>
      <c r="E64" s="198" t="s">
        <v>258</v>
      </c>
      <c r="F64" s="198">
        <v>1</v>
      </c>
      <c r="G64" s="269"/>
      <c r="H64" s="269"/>
    </row>
    <row r="65" spans="1:8" ht="25.5" customHeight="1">
      <c r="A65" s="150" t="s">
        <v>162</v>
      </c>
      <c r="B65" s="124"/>
      <c r="C65" s="124"/>
      <c r="D65" s="143"/>
      <c r="E65" s="124"/>
      <c r="F65" s="144"/>
      <c r="G65" s="145"/>
      <c r="H65" s="146">
        <f>ROUND(F65*G65,2)</f>
        <v>0</v>
      </c>
    </row>
    <row r="66" spans="1:8" ht="25.5" customHeight="1">
      <c r="B66" s="124"/>
      <c r="C66" s="124"/>
      <c r="D66" s="143"/>
      <c r="E66" s="124"/>
      <c r="F66" s="144"/>
      <c r="G66" s="145"/>
      <c r="H66" s="146">
        <f>ROUND(F66*G66,2)</f>
        <v>0</v>
      </c>
    </row>
    <row r="67" spans="1:8">
      <c r="F67" s="266" t="s">
        <v>158</v>
      </c>
      <c r="G67" s="266"/>
      <c r="H67" s="147">
        <f>SUM(H65:H66)</f>
        <v>0</v>
      </c>
    </row>
    <row r="68" spans="1:8">
      <c r="F68" s="270" t="s">
        <v>269</v>
      </c>
      <c r="G68" s="270"/>
      <c r="H68" s="148">
        <f>ROUND(H67*$H$6,2)</f>
        <v>0</v>
      </c>
    </row>
    <row r="69" spans="1:8">
      <c r="F69" s="271" t="s">
        <v>154</v>
      </c>
      <c r="G69" s="271"/>
      <c r="H69" s="96">
        <f>SUM(H67:H68)</f>
        <v>0</v>
      </c>
    </row>
    <row r="70" spans="1:8" s="97" customFormat="1" ht="75">
      <c r="A70" s="110" t="s">
        <v>163</v>
      </c>
      <c r="B70" s="124" t="s">
        <v>139</v>
      </c>
      <c r="C70" s="124" t="str">
        <f>'Itens para CPUs'!B20</f>
        <v>SINAPI 5824</v>
      </c>
      <c r="D70" s="143" t="str">
        <f>'Itens para CPUs'!A20</f>
        <v>CAMINHÃO TOCO, PBT 16.000 KG, CARGA ÚTIL MÁXIMA DE 10.685 KG, DISTÂNCIA ENTRE EIXOS DE 4,80 M, POTÊNCIA DO MOTOR DE 189 CV, INCLUSIVE CARROCERIA FIXA ABERTA DE MADEIRA PARA TRANSPORTE GERAL DE CARGA SECA, DIMENSÕES APROXIMADAS DE 2,50 X 7,00 X 0,50 M - CHP DIURNO. AF_06/2014</v>
      </c>
      <c r="E70" s="124" t="str">
        <f>'Itens para CPUs'!D20</f>
        <v>CHP</v>
      </c>
      <c r="F70" s="144">
        <v>4.4999999999999997E-3</v>
      </c>
      <c r="G70" s="145">
        <f>'Itens para CPUs'!F20</f>
        <v>117.86</v>
      </c>
      <c r="H70" s="146">
        <f>ROUND(F70*G70,2)</f>
        <v>0.53</v>
      </c>
    </row>
    <row r="71" spans="1:8" s="97" customFormat="1">
      <c r="A71" s="110"/>
      <c r="B71" s="124"/>
      <c r="C71" s="124"/>
      <c r="D71" s="143"/>
      <c r="E71" s="124"/>
      <c r="F71" s="144"/>
      <c r="G71" s="145"/>
      <c r="H71" s="146">
        <f t="shared" ref="H71" si="4">ROUND(F71*G71,2)</f>
        <v>0</v>
      </c>
    </row>
    <row r="72" spans="1:8" s="97" customFormat="1">
      <c r="A72" s="110"/>
      <c r="B72" s="111"/>
      <c r="C72" s="111"/>
      <c r="D72" s="112"/>
      <c r="E72" s="111"/>
      <c r="F72" s="266" t="s">
        <v>157</v>
      </c>
      <c r="G72" s="266"/>
      <c r="H72" s="108">
        <f>SUM(H70:H71)</f>
        <v>0.53</v>
      </c>
    </row>
    <row r="73" spans="1:8" s="97" customFormat="1">
      <c r="A73" s="110"/>
      <c r="B73" s="111"/>
      <c r="C73" s="111"/>
      <c r="D73" s="112"/>
      <c r="E73" s="111"/>
      <c r="F73" s="270" t="s">
        <v>270</v>
      </c>
      <c r="G73" s="270"/>
      <c r="H73" s="101">
        <f>ROUND(H72*$H$6,2)</f>
        <v>0.14000000000000001</v>
      </c>
    </row>
    <row r="74" spans="1:8" s="97" customFormat="1">
      <c r="A74" s="110"/>
      <c r="B74" s="111"/>
      <c r="C74" s="111"/>
      <c r="D74" s="112"/>
      <c r="E74" s="111"/>
      <c r="F74" s="274" t="s">
        <v>161</v>
      </c>
      <c r="G74" s="275"/>
      <c r="H74" s="98">
        <f>SUM(H72:H73)</f>
        <v>0.67</v>
      </c>
    </row>
    <row r="75" spans="1:8">
      <c r="A75" s="150" t="s">
        <v>164</v>
      </c>
      <c r="B75" s="124"/>
      <c r="C75" s="124"/>
      <c r="D75" s="143"/>
      <c r="E75" s="124"/>
      <c r="F75" s="144"/>
      <c r="G75" s="145"/>
      <c r="H75" s="146">
        <f>ROUND(F75*G75,2)</f>
        <v>0</v>
      </c>
    </row>
    <row r="76" spans="1:8">
      <c r="B76" s="124"/>
      <c r="C76" s="124"/>
      <c r="D76" s="143"/>
      <c r="E76" s="124"/>
      <c r="F76" s="144"/>
      <c r="G76" s="145"/>
      <c r="H76" s="146">
        <f t="shared" ref="H76:H78" si="5">ROUND(F76*G76,2)</f>
        <v>0</v>
      </c>
    </row>
    <row r="77" spans="1:8">
      <c r="B77" s="124"/>
      <c r="C77" s="124"/>
      <c r="D77" s="143"/>
      <c r="E77" s="124"/>
      <c r="F77" s="144"/>
      <c r="G77" s="145"/>
      <c r="H77" s="146">
        <f t="shared" si="5"/>
        <v>0</v>
      </c>
    </row>
    <row r="78" spans="1:8">
      <c r="B78" s="124"/>
      <c r="C78" s="124"/>
      <c r="D78" s="143"/>
      <c r="E78" s="124"/>
      <c r="F78" s="144"/>
      <c r="G78" s="145"/>
      <c r="H78" s="146">
        <f t="shared" si="5"/>
        <v>0</v>
      </c>
    </row>
    <row r="79" spans="1:8">
      <c r="F79" s="270" t="s">
        <v>149</v>
      </c>
      <c r="G79" s="270"/>
      <c r="H79" s="147">
        <f>SUM(H75:H78)</f>
        <v>0</v>
      </c>
    </row>
    <row r="80" spans="1:8">
      <c r="F80" s="270" t="s">
        <v>148</v>
      </c>
      <c r="G80" s="270"/>
      <c r="H80" s="147">
        <f>ROUND(H79*$H$7,2)</f>
        <v>0</v>
      </c>
    </row>
    <row r="81" spans="1:8">
      <c r="F81" s="274" t="s">
        <v>153</v>
      </c>
      <c r="G81" s="275"/>
      <c r="H81" s="98">
        <f>SUM(H79:H80)</f>
        <v>0</v>
      </c>
    </row>
    <row r="82" spans="1:8">
      <c r="F82" s="267" t="s">
        <v>140</v>
      </c>
      <c r="G82" s="267"/>
      <c r="H82" s="99">
        <f>SUM(H69,H74,H81)</f>
        <v>0.67</v>
      </c>
    </row>
    <row r="85" spans="1:8">
      <c r="B85" s="198" t="s">
        <v>155</v>
      </c>
      <c r="C85" s="198" t="s">
        <v>156</v>
      </c>
      <c r="D85" s="272" t="s">
        <v>283</v>
      </c>
      <c r="E85" s="198" t="s">
        <v>6</v>
      </c>
      <c r="F85" s="198" t="s">
        <v>7</v>
      </c>
      <c r="G85" s="268" t="s">
        <v>131</v>
      </c>
      <c r="H85" s="268" t="s">
        <v>132</v>
      </c>
    </row>
    <row r="86" spans="1:8" ht="30.75" customHeight="1">
      <c r="B86" s="198" t="s">
        <v>190</v>
      </c>
      <c r="C86" s="198" t="s">
        <v>242</v>
      </c>
      <c r="D86" s="273"/>
      <c r="E86" s="198" t="s">
        <v>258</v>
      </c>
      <c r="F86" s="198">
        <v>1</v>
      </c>
      <c r="G86" s="269"/>
      <c r="H86" s="269"/>
    </row>
    <row r="87" spans="1:8">
      <c r="A87" s="150" t="s">
        <v>162</v>
      </c>
      <c r="B87" s="124"/>
      <c r="C87" s="124"/>
      <c r="D87" s="143"/>
      <c r="E87" s="124"/>
      <c r="F87" s="144"/>
      <c r="G87" s="145"/>
      <c r="H87" s="146">
        <f>ROUND(F87*G87,2)</f>
        <v>0</v>
      </c>
    </row>
    <row r="88" spans="1:8">
      <c r="B88" s="124"/>
      <c r="C88" s="124"/>
      <c r="D88" s="143"/>
      <c r="E88" s="124"/>
      <c r="F88" s="144"/>
      <c r="G88" s="145"/>
      <c r="H88" s="146">
        <f>ROUND(F88*G88,2)</f>
        <v>0</v>
      </c>
    </row>
    <row r="89" spans="1:8">
      <c r="F89" s="266" t="s">
        <v>158</v>
      </c>
      <c r="G89" s="266"/>
      <c r="H89" s="147">
        <f>SUM(H87:H88)</f>
        <v>0</v>
      </c>
    </row>
    <row r="90" spans="1:8">
      <c r="F90" s="270" t="s">
        <v>269</v>
      </c>
      <c r="G90" s="270"/>
      <c r="H90" s="148">
        <f>ROUND(H89*$H$6,2)</f>
        <v>0</v>
      </c>
    </row>
    <row r="91" spans="1:8">
      <c r="F91" s="271" t="s">
        <v>154</v>
      </c>
      <c r="G91" s="271"/>
      <c r="H91" s="96">
        <f>SUM(H89:H90)</f>
        <v>0</v>
      </c>
    </row>
    <row r="92" spans="1:8" s="97" customFormat="1" ht="75">
      <c r="A92" s="110" t="s">
        <v>163</v>
      </c>
      <c r="B92" s="124" t="s">
        <v>139</v>
      </c>
      <c r="C92" s="124" t="str">
        <f>'Itens para CPUs'!B20</f>
        <v>SINAPI 5824</v>
      </c>
      <c r="D92" s="143" t="str">
        <f>'Itens para CPUs'!A20</f>
        <v>CAMINHÃO TOCO, PBT 16.000 KG, CARGA ÚTIL MÁXIMA DE 10.685 KG, DISTÂNCIA ENTRE EIXOS DE 4,80 M, POTÊNCIA DO MOTOR DE 189 CV, INCLUSIVE CARROCERIA FIXA ABERTA DE MADEIRA PARA TRANSPORTE GERAL DE CARGA SECA, DIMENSÕES APROXIMADAS DE 2,50 X 7,00 X 0,50 M - CHP DIURNO. AF_06/2014</v>
      </c>
      <c r="E92" s="124" t="str">
        <f>'Itens para CPUs'!D20</f>
        <v>CHP</v>
      </c>
      <c r="F92" s="144">
        <v>4.4999999999999997E-3</v>
      </c>
      <c r="G92" s="145">
        <f>'Itens para CPUs'!F20</f>
        <v>117.86</v>
      </c>
      <c r="H92" s="146">
        <f>ROUND(F92*G92,2)</f>
        <v>0.53</v>
      </c>
    </row>
    <row r="93" spans="1:8" s="97" customFormat="1">
      <c r="A93" s="110"/>
      <c r="B93" s="124"/>
      <c r="C93" s="124"/>
      <c r="D93" s="143"/>
      <c r="E93" s="124"/>
      <c r="F93" s="144"/>
      <c r="G93" s="145"/>
      <c r="H93" s="146">
        <f t="shared" ref="H93" si="6">ROUND(F93*G93,2)</f>
        <v>0</v>
      </c>
    </row>
    <row r="94" spans="1:8" s="97" customFormat="1">
      <c r="A94" s="110"/>
      <c r="B94" s="111"/>
      <c r="C94" s="111"/>
      <c r="D94" s="112"/>
      <c r="E94" s="111"/>
      <c r="F94" s="266" t="s">
        <v>157</v>
      </c>
      <c r="G94" s="266"/>
      <c r="H94" s="108">
        <f>SUM(H92:H93)</f>
        <v>0.53</v>
      </c>
    </row>
    <row r="95" spans="1:8" s="97" customFormat="1">
      <c r="A95" s="110"/>
      <c r="B95" s="111"/>
      <c r="C95" s="111"/>
      <c r="D95" s="112"/>
      <c r="E95" s="111"/>
      <c r="F95" s="270" t="s">
        <v>270</v>
      </c>
      <c r="G95" s="270"/>
      <c r="H95" s="101">
        <f>ROUND(H94*$H$6,2)</f>
        <v>0.14000000000000001</v>
      </c>
    </row>
    <row r="96" spans="1:8" s="97" customFormat="1">
      <c r="A96" s="110"/>
      <c r="B96" s="111"/>
      <c r="C96" s="111"/>
      <c r="D96" s="112"/>
      <c r="E96" s="111"/>
      <c r="F96" s="274" t="s">
        <v>161</v>
      </c>
      <c r="G96" s="275"/>
      <c r="H96" s="98">
        <f>SUM(H94:H95)</f>
        <v>0.67</v>
      </c>
    </row>
    <row r="97" spans="1:8">
      <c r="A97" s="150" t="s">
        <v>164</v>
      </c>
      <c r="B97" s="124"/>
      <c r="C97" s="124"/>
      <c r="D97" s="143"/>
      <c r="E97" s="124"/>
      <c r="F97" s="144"/>
      <c r="G97" s="145"/>
      <c r="H97" s="146">
        <f>ROUND(F97*G97,2)</f>
        <v>0</v>
      </c>
    </row>
    <row r="98" spans="1:8">
      <c r="B98" s="124"/>
      <c r="C98" s="124"/>
      <c r="D98" s="143"/>
      <c r="E98" s="124"/>
      <c r="F98" s="144"/>
      <c r="G98" s="145"/>
      <c r="H98" s="146">
        <f t="shared" ref="H98" si="7">ROUND(F98*G98,2)</f>
        <v>0</v>
      </c>
    </row>
    <row r="99" spans="1:8">
      <c r="F99" s="270" t="s">
        <v>149</v>
      </c>
      <c r="G99" s="270"/>
      <c r="H99" s="147">
        <f>SUM(H97:H98)</f>
        <v>0</v>
      </c>
    </row>
    <row r="100" spans="1:8">
      <c r="F100" s="270" t="s">
        <v>148</v>
      </c>
      <c r="G100" s="270"/>
      <c r="H100" s="147">
        <f>ROUND(H99*$H$7,2)</f>
        <v>0</v>
      </c>
    </row>
    <row r="101" spans="1:8">
      <c r="F101" s="274" t="s">
        <v>153</v>
      </c>
      <c r="G101" s="275"/>
      <c r="H101" s="98">
        <f>SUM(H99:H100)</f>
        <v>0</v>
      </c>
    </row>
    <row r="102" spans="1:8">
      <c r="F102" s="267" t="s">
        <v>140</v>
      </c>
      <c r="G102" s="267"/>
      <c r="H102" s="99">
        <f>SUM(H91,H96,H101)</f>
        <v>0.67</v>
      </c>
    </row>
    <row r="105" spans="1:8">
      <c r="B105" s="198" t="s">
        <v>155</v>
      </c>
      <c r="C105" s="198" t="s">
        <v>156</v>
      </c>
      <c r="D105" s="272" t="s">
        <v>313</v>
      </c>
      <c r="E105" s="198" t="s">
        <v>6</v>
      </c>
      <c r="F105" s="198" t="s">
        <v>7</v>
      </c>
      <c r="G105" s="268" t="s">
        <v>131</v>
      </c>
      <c r="H105" s="268" t="s">
        <v>132</v>
      </c>
    </row>
    <row r="106" spans="1:8" ht="30.75" customHeight="1">
      <c r="B106" s="198" t="s">
        <v>191</v>
      </c>
      <c r="C106" s="198" t="s">
        <v>265</v>
      </c>
      <c r="D106" s="273"/>
      <c r="E106" s="198" t="s">
        <v>136</v>
      </c>
      <c r="F106" s="198">
        <v>1</v>
      </c>
      <c r="G106" s="269"/>
      <c r="H106" s="269"/>
    </row>
    <row r="107" spans="1:8" ht="25.5" customHeight="1">
      <c r="A107" s="150" t="s">
        <v>162</v>
      </c>
      <c r="B107" s="124"/>
      <c r="C107" s="124"/>
      <c r="D107" s="143"/>
      <c r="E107" s="124"/>
      <c r="F107" s="144"/>
      <c r="G107" s="145"/>
      <c r="H107" s="146">
        <f>ROUND(F107*G107,2)</f>
        <v>0</v>
      </c>
    </row>
    <row r="108" spans="1:8">
      <c r="B108" s="124"/>
      <c r="C108" s="124"/>
      <c r="D108" s="143"/>
      <c r="E108" s="124"/>
      <c r="F108" s="144"/>
      <c r="G108" s="145"/>
      <c r="H108" s="146">
        <f>ROUND(F108*G108,2)</f>
        <v>0</v>
      </c>
    </row>
    <row r="109" spans="1:8">
      <c r="F109" s="266" t="s">
        <v>158</v>
      </c>
      <c r="G109" s="266"/>
      <c r="H109" s="147">
        <f>SUM(H107:H108)</f>
        <v>0</v>
      </c>
    </row>
    <row r="110" spans="1:8">
      <c r="F110" s="270" t="s">
        <v>269</v>
      </c>
      <c r="G110" s="270"/>
      <c r="H110" s="148">
        <f>ROUND(H109*$H$6,2)</f>
        <v>0</v>
      </c>
    </row>
    <row r="111" spans="1:8">
      <c r="F111" s="271" t="s">
        <v>154</v>
      </c>
      <c r="G111" s="271"/>
      <c r="H111" s="96">
        <f>SUM(H109:H110)</f>
        <v>0</v>
      </c>
    </row>
    <row r="112" spans="1:8" s="97" customFormat="1" ht="37.5" customHeight="1">
      <c r="A112" s="110" t="s">
        <v>163</v>
      </c>
      <c r="B112" s="124" t="s">
        <v>139</v>
      </c>
      <c r="C112" s="124" t="str">
        <f>'Itens para CPUs'!B24</f>
        <v>SINAPI 93358</v>
      </c>
      <c r="D112" s="143" t="str">
        <f>'Itens para CPUs'!A24</f>
        <v>ESCAVAÇÃO MANUAL DE VALA COM PROFUNDIDADE MENOR OU IGUAL A 1,30 M. AF_03/2016</v>
      </c>
      <c r="E112" s="124" t="str">
        <f>'Itens para CPUs'!D24</f>
        <v>M³</v>
      </c>
      <c r="F112" s="144">
        <v>1</v>
      </c>
      <c r="G112" s="145">
        <f>'Itens para CPUs'!F24</f>
        <v>65.94</v>
      </c>
      <c r="H112" s="146">
        <f>ROUND(F112*G112,2)</f>
        <v>65.94</v>
      </c>
    </row>
    <row r="113" spans="1:8" s="97" customFormat="1">
      <c r="A113" s="110"/>
      <c r="B113" s="124"/>
      <c r="C113" s="124"/>
      <c r="D113" s="143"/>
      <c r="E113" s="124"/>
      <c r="F113" s="144"/>
      <c r="G113" s="145"/>
      <c r="H113" s="146">
        <f>ROUND(F113*G113,2)</f>
        <v>0</v>
      </c>
    </row>
    <row r="114" spans="1:8" s="97" customFormat="1">
      <c r="A114" s="110"/>
      <c r="B114" s="111"/>
      <c r="C114" s="111"/>
      <c r="D114" s="112"/>
      <c r="E114" s="111"/>
      <c r="F114" s="266" t="s">
        <v>157</v>
      </c>
      <c r="G114" s="266"/>
      <c r="H114" s="108">
        <f>SUM(H112:H113)</f>
        <v>65.94</v>
      </c>
    </row>
    <row r="115" spans="1:8" s="97" customFormat="1">
      <c r="A115" s="110"/>
      <c r="B115" s="111"/>
      <c r="C115" s="111"/>
      <c r="D115" s="112"/>
      <c r="E115" s="111"/>
      <c r="F115" s="270" t="s">
        <v>270</v>
      </c>
      <c r="G115" s="270"/>
      <c r="H115" s="101">
        <f>ROUND(H114*$H$6,2)</f>
        <v>17.14</v>
      </c>
    </row>
    <row r="116" spans="1:8" s="97" customFormat="1">
      <c r="A116" s="110"/>
      <c r="B116" s="111"/>
      <c r="C116" s="111"/>
      <c r="D116" s="112"/>
      <c r="E116" s="111"/>
      <c r="F116" s="274" t="s">
        <v>161</v>
      </c>
      <c r="G116" s="275"/>
      <c r="H116" s="98">
        <f>SUM(H114:H115)</f>
        <v>83.08</v>
      </c>
    </row>
    <row r="117" spans="1:8">
      <c r="A117" s="150" t="s">
        <v>164</v>
      </c>
      <c r="B117" s="124"/>
      <c r="C117" s="124"/>
      <c r="D117" s="143"/>
      <c r="E117" s="124"/>
      <c r="F117" s="144"/>
      <c r="G117" s="145"/>
      <c r="H117" s="146">
        <f>ROUND(F117*G117,2)</f>
        <v>0</v>
      </c>
    </row>
    <row r="118" spans="1:8">
      <c r="B118" s="124"/>
      <c r="C118" s="124"/>
      <c r="D118" s="143"/>
      <c r="E118" s="124"/>
      <c r="F118" s="144"/>
      <c r="G118" s="145"/>
      <c r="H118" s="146">
        <f>ROUND(F118*G118,2)</f>
        <v>0</v>
      </c>
    </row>
    <row r="119" spans="1:8">
      <c r="F119" s="270" t="s">
        <v>149</v>
      </c>
      <c r="G119" s="270"/>
      <c r="H119" s="147">
        <f>SUM(H117:H118)</f>
        <v>0</v>
      </c>
    </row>
    <row r="120" spans="1:8">
      <c r="F120" s="270" t="s">
        <v>148</v>
      </c>
      <c r="G120" s="270"/>
      <c r="H120" s="147">
        <f>ROUND(H119*$H$7,2)</f>
        <v>0</v>
      </c>
    </row>
    <row r="121" spans="1:8">
      <c r="F121" s="274" t="s">
        <v>153</v>
      </c>
      <c r="G121" s="275"/>
      <c r="H121" s="98">
        <f>SUM(H119:H120)</f>
        <v>0</v>
      </c>
    </row>
    <row r="122" spans="1:8">
      <c r="F122" s="267" t="s">
        <v>140</v>
      </c>
      <c r="G122" s="267"/>
      <c r="H122" s="99">
        <f>SUM(H111,H116,H121)</f>
        <v>83.08</v>
      </c>
    </row>
    <row r="125" spans="1:8">
      <c r="B125" s="198" t="s">
        <v>155</v>
      </c>
      <c r="C125" s="198" t="s">
        <v>156</v>
      </c>
      <c r="D125" s="272" t="s">
        <v>314</v>
      </c>
      <c r="E125" s="198" t="s">
        <v>6</v>
      </c>
      <c r="F125" s="198" t="s">
        <v>7</v>
      </c>
      <c r="G125" s="268" t="s">
        <v>131</v>
      </c>
      <c r="H125" s="268" t="s">
        <v>132</v>
      </c>
    </row>
    <row r="126" spans="1:8" ht="50.25" customHeight="1">
      <c r="B126" s="198" t="s">
        <v>192</v>
      </c>
      <c r="C126" s="198" t="s">
        <v>276</v>
      </c>
      <c r="D126" s="273"/>
      <c r="E126" s="198" t="s">
        <v>135</v>
      </c>
      <c r="F126" s="198">
        <v>1</v>
      </c>
      <c r="G126" s="269"/>
      <c r="H126" s="269"/>
    </row>
    <row r="127" spans="1:8" ht="25.5" customHeight="1">
      <c r="A127" s="150" t="s">
        <v>162</v>
      </c>
      <c r="B127" s="124"/>
      <c r="C127" s="124"/>
      <c r="D127" s="143"/>
      <c r="E127" s="124"/>
      <c r="F127" s="144"/>
      <c r="G127" s="145"/>
      <c r="H127" s="146">
        <f>ROUND(F127*G127,2)</f>
        <v>0</v>
      </c>
    </row>
    <row r="128" spans="1:8" ht="25.5" customHeight="1">
      <c r="B128" s="124"/>
      <c r="C128" s="124"/>
      <c r="D128" s="143"/>
      <c r="E128" s="124"/>
      <c r="F128" s="144"/>
      <c r="G128" s="145"/>
      <c r="H128" s="146">
        <f t="shared" ref="H128" si="8">ROUND(F128*G128,2)</f>
        <v>0</v>
      </c>
    </row>
    <row r="129" spans="1:8">
      <c r="F129" s="266" t="s">
        <v>158</v>
      </c>
      <c r="G129" s="266"/>
      <c r="H129" s="147">
        <f>SUM(H127:H128)</f>
        <v>0</v>
      </c>
    </row>
    <row r="130" spans="1:8">
      <c r="F130" s="270" t="s">
        <v>269</v>
      </c>
      <c r="G130" s="270"/>
      <c r="H130" s="148">
        <f>ROUND(H129*$H$6,2)</f>
        <v>0</v>
      </c>
    </row>
    <row r="131" spans="1:8">
      <c r="F131" s="271" t="s">
        <v>154</v>
      </c>
      <c r="G131" s="271"/>
      <c r="H131" s="96">
        <f>SUM(H129:H130)</f>
        <v>0</v>
      </c>
    </row>
    <row r="132" spans="1:8" s="97" customFormat="1" ht="19.5" customHeight="1">
      <c r="A132" s="110" t="s">
        <v>163</v>
      </c>
      <c r="B132" s="124" t="s">
        <v>139</v>
      </c>
      <c r="C132" s="124" t="str">
        <f>'Itens para CPUs'!B36</f>
        <v>SINAPI 93382</v>
      </c>
      <c r="D132" s="143" t="str">
        <f>'Itens para CPUs'!A36</f>
        <v>REATERRO MANUAL DE VALAS COM COMPACTAÇÃO MECANIZADA. AF_04/2016</v>
      </c>
      <c r="E132" s="124" t="str">
        <f>'Itens para CPUs'!D36</f>
        <v>M³</v>
      </c>
      <c r="F132" s="144">
        <v>1</v>
      </c>
      <c r="G132" s="145">
        <f>'Itens para CPUs'!F36</f>
        <v>28.78</v>
      </c>
      <c r="H132" s="146">
        <f>ROUND(F132*G132,2)</f>
        <v>28.78</v>
      </c>
    </row>
    <row r="133" spans="1:8" s="97" customFormat="1">
      <c r="A133" s="110"/>
      <c r="B133" s="124"/>
      <c r="C133" s="124"/>
      <c r="D133" s="143"/>
      <c r="E133" s="124"/>
      <c r="F133" s="144"/>
      <c r="G133" s="145"/>
      <c r="H133" s="146">
        <f>ROUND(F133*G133,2)</f>
        <v>0</v>
      </c>
    </row>
    <row r="134" spans="1:8" s="97" customFormat="1">
      <c r="A134" s="110"/>
      <c r="B134" s="111"/>
      <c r="C134" s="111"/>
      <c r="D134" s="112"/>
      <c r="E134" s="111"/>
      <c r="F134" s="266" t="s">
        <v>157</v>
      </c>
      <c r="G134" s="266"/>
      <c r="H134" s="108">
        <f>SUM(H132:H133)</f>
        <v>28.78</v>
      </c>
    </row>
    <row r="135" spans="1:8" s="97" customFormat="1">
      <c r="A135" s="110"/>
      <c r="B135" s="111"/>
      <c r="C135" s="111"/>
      <c r="D135" s="112"/>
      <c r="E135" s="111"/>
      <c r="F135" s="270" t="s">
        <v>270</v>
      </c>
      <c r="G135" s="270"/>
      <c r="H135" s="101">
        <f>ROUND(H134*$H$6,2)</f>
        <v>7.48</v>
      </c>
    </row>
    <row r="136" spans="1:8" s="97" customFormat="1">
      <c r="A136" s="110"/>
      <c r="B136" s="111"/>
      <c r="C136" s="111"/>
      <c r="D136" s="112"/>
      <c r="E136" s="111"/>
      <c r="F136" s="274" t="s">
        <v>161</v>
      </c>
      <c r="G136" s="275"/>
      <c r="H136" s="98">
        <f>SUM(H134:H135)</f>
        <v>36.260000000000005</v>
      </c>
    </row>
    <row r="137" spans="1:8">
      <c r="A137" s="150" t="s">
        <v>164</v>
      </c>
      <c r="B137" s="124"/>
      <c r="C137" s="124"/>
      <c r="D137" s="143"/>
      <c r="E137" s="124"/>
      <c r="F137" s="144"/>
      <c r="G137" s="145"/>
      <c r="H137" s="146">
        <f>ROUND(F137*G137,2)</f>
        <v>0</v>
      </c>
    </row>
    <row r="138" spans="1:8">
      <c r="B138" s="124"/>
      <c r="C138" s="124"/>
      <c r="D138" s="143"/>
      <c r="E138" s="124"/>
      <c r="F138" s="144"/>
      <c r="G138" s="145"/>
      <c r="H138" s="146">
        <f t="shared" ref="H138" si="9">ROUND(F138*G138,2)</f>
        <v>0</v>
      </c>
    </row>
    <row r="139" spans="1:8">
      <c r="F139" s="270" t="s">
        <v>149</v>
      </c>
      <c r="G139" s="270"/>
      <c r="H139" s="147">
        <f>SUM(H137:H138)</f>
        <v>0</v>
      </c>
    </row>
    <row r="140" spans="1:8">
      <c r="F140" s="270" t="s">
        <v>148</v>
      </c>
      <c r="G140" s="270"/>
      <c r="H140" s="147">
        <f>ROUND(H139*$H$7,2)</f>
        <v>0</v>
      </c>
    </row>
    <row r="141" spans="1:8">
      <c r="F141" s="274" t="s">
        <v>153</v>
      </c>
      <c r="G141" s="275"/>
      <c r="H141" s="98">
        <f>SUM(H139:H140)</f>
        <v>0</v>
      </c>
    </row>
    <row r="142" spans="1:8">
      <c r="F142" s="267" t="s">
        <v>140</v>
      </c>
      <c r="G142" s="267"/>
      <c r="H142" s="99">
        <f>SUM(H131,H136,H141)</f>
        <v>36.260000000000005</v>
      </c>
    </row>
    <row r="145" spans="1:8">
      <c r="B145" s="198" t="s">
        <v>155</v>
      </c>
      <c r="C145" s="198" t="s">
        <v>156</v>
      </c>
      <c r="D145" s="272" t="s">
        <v>284</v>
      </c>
      <c r="E145" s="198" t="s">
        <v>6</v>
      </c>
      <c r="F145" s="198" t="s">
        <v>7</v>
      </c>
      <c r="G145" s="268" t="s">
        <v>131</v>
      </c>
      <c r="H145" s="268" t="s">
        <v>132</v>
      </c>
    </row>
    <row r="146" spans="1:8" ht="75.75" customHeight="1">
      <c r="B146" s="198" t="s">
        <v>193</v>
      </c>
      <c r="C146" s="198" t="s">
        <v>139</v>
      </c>
      <c r="D146" s="273"/>
      <c r="E146" s="198" t="s">
        <v>135</v>
      </c>
      <c r="F146" s="198">
        <v>1</v>
      </c>
      <c r="G146" s="269"/>
      <c r="H146" s="269"/>
    </row>
    <row r="147" spans="1:8" ht="25.5" customHeight="1">
      <c r="A147" s="150" t="s">
        <v>162</v>
      </c>
      <c r="B147" s="124" t="s">
        <v>187</v>
      </c>
      <c r="C147" s="124" t="str">
        <f>'Itens para CPUs'!B38</f>
        <v>SINAPI 88316</v>
      </c>
      <c r="D147" s="143" t="str">
        <f>'Itens para CPUs'!A38</f>
        <v>SERVENTE COM ENCARGOS COMPLEMENTARES</v>
      </c>
      <c r="E147" s="124" t="str">
        <f>'Itens para CPUs'!D38</f>
        <v>H</v>
      </c>
      <c r="F147" s="144">
        <v>0.02</v>
      </c>
      <c r="G147" s="145">
        <f>'Itens para CPUs'!F38</f>
        <v>16.670000000000002</v>
      </c>
      <c r="H147" s="146">
        <f>ROUND(F147*G147,2)</f>
        <v>0.33</v>
      </c>
    </row>
    <row r="148" spans="1:8" ht="25.5" customHeight="1">
      <c r="B148" s="124" t="s">
        <v>187</v>
      </c>
      <c r="C148" s="124" t="str">
        <f>'Itens para CPUs'!B14</f>
        <v>SINAPI 88243</v>
      </c>
      <c r="D148" s="143" t="str">
        <f>'Itens para CPUs'!A14</f>
        <v>AJUDANTE ESPECIALIZADO COM ENCARGOS COMPLEMENTARES</v>
      </c>
      <c r="E148" s="124" t="str">
        <f>'Itens para CPUs'!D14</f>
        <v>H</v>
      </c>
      <c r="F148" s="144">
        <v>0.02</v>
      </c>
      <c r="G148" s="145">
        <f>'Itens para CPUs'!F14</f>
        <v>19.690000000000001</v>
      </c>
      <c r="H148" s="146">
        <f t="shared" ref="H148" si="10">ROUND(F148*G148,2)</f>
        <v>0.39</v>
      </c>
    </row>
    <row r="149" spans="1:8">
      <c r="F149" s="266" t="s">
        <v>158</v>
      </c>
      <c r="G149" s="266"/>
      <c r="H149" s="147">
        <f>SUM(H147:H148)</f>
        <v>0.72</v>
      </c>
    </row>
    <row r="150" spans="1:8">
      <c r="F150" s="270" t="s">
        <v>269</v>
      </c>
      <c r="G150" s="270"/>
      <c r="H150" s="148">
        <f>ROUND(H149*$H$6,2)</f>
        <v>0.19</v>
      </c>
    </row>
    <row r="151" spans="1:8">
      <c r="F151" s="271" t="s">
        <v>154</v>
      </c>
      <c r="G151" s="271"/>
      <c r="H151" s="96">
        <f>SUM(H149:H150)</f>
        <v>0.90999999999999992</v>
      </c>
    </row>
    <row r="152" spans="1:8" s="97" customFormat="1">
      <c r="A152" s="110" t="s">
        <v>163</v>
      </c>
      <c r="B152" s="124"/>
      <c r="C152" s="124"/>
      <c r="D152" s="143"/>
      <c r="E152" s="124"/>
      <c r="F152" s="144"/>
      <c r="G152" s="145"/>
      <c r="H152" s="146">
        <f>ROUND(F152*G152,2)</f>
        <v>0</v>
      </c>
    </row>
    <row r="153" spans="1:8" s="97" customFormat="1">
      <c r="A153" s="110"/>
      <c r="B153" s="124"/>
      <c r="C153" s="124"/>
      <c r="D153" s="143"/>
      <c r="E153" s="124"/>
      <c r="F153" s="144"/>
      <c r="G153" s="145"/>
      <c r="H153" s="146">
        <f>ROUND(F153*G153,2)</f>
        <v>0</v>
      </c>
    </row>
    <row r="154" spans="1:8" s="97" customFormat="1">
      <c r="A154" s="110"/>
      <c r="B154" s="111"/>
      <c r="C154" s="111"/>
      <c r="D154" s="112"/>
      <c r="E154" s="111"/>
      <c r="F154" s="266" t="s">
        <v>157</v>
      </c>
      <c r="G154" s="266"/>
      <c r="H154" s="108">
        <f>SUM(H152:H153)</f>
        <v>0</v>
      </c>
    </row>
    <row r="155" spans="1:8" s="97" customFormat="1">
      <c r="A155" s="110"/>
      <c r="B155" s="111"/>
      <c r="C155" s="111"/>
      <c r="D155" s="112"/>
      <c r="E155" s="111"/>
      <c r="F155" s="270" t="s">
        <v>270</v>
      </c>
      <c r="G155" s="270"/>
      <c r="H155" s="101">
        <f>ROUND(H154*$H$6,2)</f>
        <v>0</v>
      </c>
    </row>
    <row r="156" spans="1:8" s="97" customFormat="1">
      <c r="A156" s="110"/>
      <c r="B156" s="111"/>
      <c r="C156" s="111"/>
      <c r="D156" s="112"/>
      <c r="E156" s="111"/>
      <c r="F156" s="274" t="s">
        <v>161</v>
      </c>
      <c r="G156" s="275"/>
      <c r="H156" s="98">
        <f>SUM(H154:H155)</f>
        <v>0</v>
      </c>
    </row>
    <row r="157" spans="1:8" ht="85.5" customHeight="1">
      <c r="A157" s="150" t="s">
        <v>164</v>
      </c>
      <c r="B157" s="124" t="s">
        <v>281</v>
      </c>
      <c r="C157" s="124" t="str">
        <f>'Itens para CPUs'!B26</f>
        <v>COTAÇÃO</v>
      </c>
      <c r="D157" s="143" t="str">
        <f>'Itens para CPUs'!A26</f>
        <v>GEOMEMBRANA LISA EM PVC (POLICLORETO DE VINILA) PARA REVESTIMENTO DE TANQUES DE PISCICULTURA, OBTIDO POR PROCESSO DE CALANDRAGEM, CONFECCIONADA EM FÁBRICA POR SOLDA ELETRÔNICA DE ALTA FREQUÊNCIA, COM FORMULAÇÃO ANTI RAIOS ULTRAVIOLETA E ANTIOXIDANTE, ATÓXICA, COR PRETA, ESPESSURA DE 1,00 MM (1.000 MICRAS), COM GEOTEXTIL ACOPLADO G-150 G/CM²</v>
      </c>
      <c r="E157" s="124" t="str">
        <f>'Itens para CPUs'!D26</f>
        <v>M²</v>
      </c>
      <c r="F157" s="144">
        <v>1.05</v>
      </c>
      <c r="G157" s="145">
        <f>'Itens para CPUs'!F26</f>
        <v>38.25</v>
      </c>
      <c r="H157" s="146">
        <f t="shared" ref="H157:H158" si="11">ROUND(F157*G157,2)</f>
        <v>40.159999999999997</v>
      </c>
    </row>
    <row r="158" spans="1:8">
      <c r="B158" s="124"/>
      <c r="C158" s="124"/>
      <c r="D158" s="143"/>
      <c r="E158" s="124"/>
      <c r="F158" s="144"/>
      <c r="G158" s="145"/>
      <c r="H158" s="146">
        <f t="shared" si="11"/>
        <v>0</v>
      </c>
    </row>
    <row r="159" spans="1:8">
      <c r="F159" s="270" t="s">
        <v>149</v>
      </c>
      <c r="G159" s="270"/>
      <c r="H159" s="147">
        <f>SUM(H157:H158)</f>
        <v>40.159999999999997</v>
      </c>
    </row>
    <row r="160" spans="1:8">
      <c r="F160" s="270" t="s">
        <v>148</v>
      </c>
      <c r="G160" s="270"/>
      <c r="H160" s="147">
        <f>ROUND(H159*$H$7,2)</f>
        <v>4.82</v>
      </c>
    </row>
    <row r="161" spans="2:8">
      <c r="F161" s="274" t="s">
        <v>153</v>
      </c>
      <c r="G161" s="275"/>
      <c r="H161" s="98">
        <f>SUM(H159:H160)</f>
        <v>44.98</v>
      </c>
    </row>
    <row r="162" spans="2:8">
      <c r="F162" s="267" t="s">
        <v>140</v>
      </c>
      <c r="G162" s="267"/>
      <c r="H162" s="99">
        <f>SUM(H151,H156,H161)</f>
        <v>45.889999999999993</v>
      </c>
    </row>
    <row r="166" spans="2:8">
      <c r="B166" s="208"/>
      <c r="C166" s="208"/>
      <c r="D166" s="207"/>
      <c r="E166" s="208"/>
      <c r="F166" s="208"/>
      <c r="G166" s="208"/>
    </row>
  </sheetData>
  <mergeCells count="95">
    <mergeCell ref="F160:G160"/>
    <mergeCell ref="F161:G161"/>
    <mergeCell ref="F162:G162"/>
    <mergeCell ref="F151:G151"/>
    <mergeCell ref="F154:G154"/>
    <mergeCell ref="F155:G155"/>
    <mergeCell ref="F156:G156"/>
    <mergeCell ref="F159:G159"/>
    <mergeCell ref="F149:G149"/>
    <mergeCell ref="F150:G150"/>
    <mergeCell ref="F120:G120"/>
    <mergeCell ref="F121:G121"/>
    <mergeCell ref="D125:D126"/>
    <mergeCell ref="G125:G126"/>
    <mergeCell ref="F122:G122"/>
    <mergeCell ref="F141:G141"/>
    <mergeCell ref="F142:G142"/>
    <mergeCell ref="F139:G139"/>
    <mergeCell ref="F134:G134"/>
    <mergeCell ref="F135:G135"/>
    <mergeCell ref="F136:G136"/>
    <mergeCell ref="F140:G140"/>
    <mergeCell ref="F129:G129"/>
    <mergeCell ref="F130:G130"/>
    <mergeCell ref="F29:G29"/>
    <mergeCell ref="F35:G35"/>
    <mergeCell ref="D145:D146"/>
    <mergeCell ref="G145:G146"/>
    <mergeCell ref="H145:H146"/>
    <mergeCell ref="H125:H126"/>
    <mergeCell ref="F36:G36"/>
    <mergeCell ref="F37:G37"/>
    <mergeCell ref="F38:G38"/>
    <mergeCell ref="F131:G131"/>
    <mergeCell ref="F57:G57"/>
    <mergeCell ref="F58:G58"/>
    <mergeCell ref="F59:G59"/>
    <mergeCell ref="D105:D106"/>
    <mergeCell ref="G105:G106"/>
    <mergeCell ref="H105:H106"/>
    <mergeCell ref="F109:G109"/>
    <mergeCell ref="F110:G110"/>
    <mergeCell ref="F119:G119"/>
    <mergeCell ref="F111:G111"/>
    <mergeCell ref="F114:G114"/>
    <mergeCell ref="F115:G115"/>
    <mergeCell ref="F116:G116"/>
    <mergeCell ref="F47:G47"/>
    <mergeCell ref="F50:G50"/>
    <mergeCell ref="F51:G51"/>
    <mergeCell ref="F52:G52"/>
    <mergeCell ref="C1:H1"/>
    <mergeCell ref="C2:H2"/>
    <mergeCell ref="C3:H3"/>
    <mergeCell ref="C5:H5"/>
    <mergeCell ref="D11:D12"/>
    <mergeCell ref="G11:G12"/>
    <mergeCell ref="H11:H12"/>
    <mergeCell ref="F15:G15"/>
    <mergeCell ref="F16:G16"/>
    <mergeCell ref="F17:G17"/>
    <mergeCell ref="F27:G27"/>
    <mergeCell ref="F28:G28"/>
    <mergeCell ref="D41:D42"/>
    <mergeCell ref="G41:G42"/>
    <mergeCell ref="H41:H42"/>
    <mergeCell ref="F45:G45"/>
    <mergeCell ref="F46:G46"/>
    <mergeCell ref="H63:H64"/>
    <mergeCell ref="F67:G67"/>
    <mergeCell ref="F68:G68"/>
    <mergeCell ref="F69:G69"/>
    <mergeCell ref="F72:G72"/>
    <mergeCell ref="D85:D86"/>
    <mergeCell ref="G85:G86"/>
    <mergeCell ref="F101:G101"/>
    <mergeCell ref="F102:G102"/>
    <mergeCell ref="F60:G60"/>
    <mergeCell ref="D63:D64"/>
    <mergeCell ref="G63:G64"/>
    <mergeCell ref="F73:G73"/>
    <mergeCell ref="F95:G95"/>
    <mergeCell ref="F96:G96"/>
    <mergeCell ref="F99:G99"/>
    <mergeCell ref="F100:G100"/>
    <mergeCell ref="F74:G74"/>
    <mergeCell ref="F79:G79"/>
    <mergeCell ref="F80:G80"/>
    <mergeCell ref="F81:G81"/>
    <mergeCell ref="F94:G94"/>
    <mergeCell ref="F82:G82"/>
    <mergeCell ref="H85:H86"/>
    <mergeCell ref="F89:G89"/>
    <mergeCell ref="F90:G90"/>
    <mergeCell ref="F91:G91"/>
  </mergeCells>
  <pageMargins left="0.78740157480314965" right="0.98425196850393704" top="0.59055118110236227" bottom="0.59055118110236227" header="0.31496062992125984" footer="0.31496062992125984"/>
  <pageSetup paperSize="9" scale="36" fitToHeight="0" orientation="portrait" r:id="rId1"/>
  <rowBreaks count="1" manualBreakCount="1">
    <brk id="103" max="16383" man="1"/>
  </rowBreaks>
  <drawing r:id="rId2"/>
</worksheet>
</file>

<file path=xl/worksheets/sheet4.xml><?xml version="1.0" encoding="utf-8"?>
<worksheet xmlns="http://schemas.openxmlformats.org/spreadsheetml/2006/main" xmlns:r="http://schemas.openxmlformats.org/officeDocument/2006/relationships">
  <sheetPr>
    <tabColor theme="8" tint="0.59999389629810485"/>
    <pageSetUpPr fitToPage="1"/>
  </sheetPr>
  <dimension ref="A1:Y31"/>
  <sheetViews>
    <sheetView tabSelected="1" zoomScale="60" zoomScaleNormal="60" workbookViewId="0">
      <selection activeCell="C2" sqref="C2:J2"/>
    </sheetView>
  </sheetViews>
  <sheetFormatPr defaultRowHeight="15"/>
  <cols>
    <col min="1" max="1" width="9.140625" style="94"/>
    <col min="2" max="2" width="16" style="94" customWidth="1"/>
    <col min="3" max="3" width="79.85546875" style="93" customWidth="1"/>
    <col min="4" max="4" width="16.28515625" style="94" customWidth="1"/>
    <col min="5" max="5" width="17.85546875" style="94" customWidth="1"/>
    <col min="6" max="6" width="20.7109375" style="94" bestFit="1" customWidth="1"/>
    <col min="7" max="9" width="22.140625" style="100" customWidth="1"/>
    <col min="10" max="10" width="16.28515625" style="94" customWidth="1"/>
    <col min="11" max="11" width="9.140625" style="88"/>
    <col min="12" max="12" width="21.5703125" style="245" hidden="1" customWidth="1"/>
    <col min="13" max="25" width="9.140625" style="88"/>
    <col min="26" max="16384" width="9.140625" style="93"/>
  </cols>
  <sheetData>
    <row r="1" spans="1:25" s="88" customFormat="1">
      <c r="A1" s="95"/>
      <c r="B1" s="95"/>
      <c r="C1" s="276" t="s">
        <v>172</v>
      </c>
      <c r="D1" s="276"/>
      <c r="E1" s="276"/>
      <c r="F1" s="276"/>
      <c r="G1" s="276"/>
      <c r="H1" s="276"/>
      <c r="I1" s="276"/>
      <c r="J1" s="276"/>
      <c r="L1" s="245"/>
    </row>
    <row r="2" spans="1:25" s="88" customFormat="1">
      <c r="A2" s="95"/>
      <c r="B2" s="95"/>
      <c r="C2" s="276" t="s">
        <v>147</v>
      </c>
      <c r="D2" s="276"/>
      <c r="E2" s="276"/>
      <c r="F2" s="276"/>
      <c r="G2" s="276"/>
      <c r="H2" s="276"/>
      <c r="I2" s="276"/>
      <c r="J2" s="276"/>
      <c r="L2" s="245"/>
    </row>
    <row r="3" spans="1:25" s="88" customFormat="1">
      <c r="A3" s="95"/>
      <c r="B3" s="95"/>
      <c r="C3" s="276" t="s">
        <v>230</v>
      </c>
      <c r="D3" s="276"/>
      <c r="E3" s="276"/>
      <c r="F3" s="276"/>
      <c r="G3" s="276"/>
      <c r="H3" s="276"/>
      <c r="I3" s="276"/>
      <c r="J3" s="276"/>
      <c r="L3" s="245"/>
    </row>
    <row r="4" spans="1:25" s="88" customFormat="1">
      <c r="A4" s="95"/>
      <c r="B4" s="95"/>
      <c r="C4" s="283"/>
      <c r="D4" s="283"/>
      <c r="E4" s="283"/>
      <c r="F4" s="283"/>
      <c r="G4" s="283"/>
      <c r="H4" s="149"/>
      <c r="I4" s="149"/>
      <c r="J4" s="95"/>
      <c r="L4" s="245"/>
    </row>
    <row r="5" spans="1:25" s="88" customFormat="1" ht="34.5" customHeight="1">
      <c r="A5" s="285" t="s">
        <v>14</v>
      </c>
      <c r="B5" s="286"/>
      <c r="C5" s="264" t="s">
        <v>319</v>
      </c>
      <c r="D5" s="264"/>
      <c r="E5" s="264"/>
      <c r="F5" s="264"/>
      <c r="G5" s="264"/>
      <c r="H5" s="264"/>
      <c r="I5" s="264"/>
      <c r="J5" s="264"/>
      <c r="L5" s="245"/>
    </row>
    <row r="6" spans="1:25" s="88" customFormat="1">
      <c r="A6" s="95"/>
      <c r="B6" s="153"/>
      <c r="D6" s="153"/>
      <c r="E6" s="153"/>
      <c r="F6" s="153"/>
      <c r="G6" s="102"/>
      <c r="H6" s="102"/>
      <c r="I6" s="102"/>
      <c r="J6" s="153"/>
      <c r="L6" s="245"/>
    </row>
    <row r="7" spans="1:25" s="88" customFormat="1">
      <c r="A7" s="95"/>
      <c r="B7" s="95"/>
      <c r="D7" s="151"/>
      <c r="E7" s="151"/>
      <c r="F7" s="151"/>
      <c r="G7" s="102"/>
      <c r="H7" s="102"/>
      <c r="I7" s="152" t="s">
        <v>150</v>
      </c>
      <c r="J7" s="105">
        <f>'BDI Serviços'!C31</f>
        <v>0.26</v>
      </c>
      <c r="L7" s="245"/>
    </row>
    <row r="8" spans="1:25" s="88" customFormat="1">
      <c r="A8" s="95"/>
      <c r="B8" s="95"/>
      <c r="D8" s="151"/>
      <c r="E8" s="151"/>
      <c r="F8" s="151"/>
      <c r="G8" s="102"/>
      <c r="H8" s="102"/>
      <c r="I8" s="152" t="s">
        <v>151</v>
      </c>
      <c r="J8" s="105">
        <f>'BDI Materiais'!C29</f>
        <v>0.12</v>
      </c>
      <c r="L8" s="245"/>
    </row>
    <row r="9" spans="1:25" s="88" customFormat="1">
      <c r="A9" s="95"/>
      <c r="B9" s="95"/>
      <c r="D9" s="151"/>
      <c r="E9" s="151"/>
      <c r="F9" s="151"/>
      <c r="G9" s="102"/>
      <c r="H9" s="102"/>
      <c r="I9" s="152" t="s">
        <v>152</v>
      </c>
      <c r="J9" s="116">
        <f>'Det Enc Sociais'!G49</f>
        <v>1.1685000000000001</v>
      </c>
      <c r="L9" s="245"/>
    </row>
    <row r="10" spans="1:25" s="88" customFormat="1">
      <c r="A10" s="95"/>
      <c r="B10" s="95"/>
      <c r="D10" s="151"/>
      <c r="E10" s="151"/>
      <c r="F10" s="151"/>
      <c r="G10" s="102"/>
      <c r="H10" s="102"/>
      <c r="I10" s="152" t="s">
        <v>167</v>
      </c>
      <c r="J10" s="117">
        <v>44105</v>
      </c>
      <c r="L10" s="245"/>
    </row>
    <row r="11" spans="1:25" s="88" customFormat="1">
      <c r="A11" s="95"/>
      <c r="B11" s="95"/>
      <c r="D11" s="95"/>
      <c r="E11" s="95"/>
      <c r="F11" s="95"/>
      <c r="G11" s="102"/>
      <c r="H11" s="102"/>
      <c r="I11" s="102"/>
      <c r="J11" s="95"/>
      <c r="L11" s="245"/>
    </row>
    <row r="12" spans="1:25" s="113" customFormat="1" ht="28.5" customHeight="1">
      <c r="A12" s="192" t="s">
        <v>0</v>
      </c>
      <c r="B12" s="280" t="s">
        <v>143</v>
      </c>
      <c r="C12" s="281"/>
      <c r="D12" s="192" t="s">
        <v>6</v>
      </c>
      <c r="E12" s="192" t="s">
        <v>196</v>
      </c>
      <c r="F12" s="192" t="s">
        <v>144</v>
      </c>
      <c r="G12" s="192" t="s">
        <v>195</v>
      </c>
      <c r="H12" s="192" t="s">
        <v>197</v>
      </c>
      <c r="I12" s="192" t="s">
        <v>198</v>
      </c>
      <c r="J12" s="192" t="s">
        <v>169</v>
      </c>
      <c r="K12" s="88"/>
      <c r="L12" s="246" t="s">
        <v>178</v>
      </c>
      <c r="M12" s="88"/>
      <c r="N12" s="88"/>
      <c r="O12" s="88"/>
      <c r="P12" s="88"/>
      <c r="Q12" s="88"/>
      <c r="R12" s="88"/>
      <c r="S12" s="88"/>
      <c r="T12" s="88"/>
      <c r="U12" s="88"/>
      <c r="V12" s="88"/>
      <c r="W12" s="88"/>
      <c r="X12" s="88"/>
      <c r="Y12" s="88"/>
    </row>
    <row r="13" spans="1:25" s="88" customFormat="1">
      <c r="A13" s="106">
        <v>1</v>
      </c>
      <c r="B13" s="287" t="s">
        <v>146</v>
      </c>
      <c r="C13" s="288"/>
      <c r="D13" s="288"/>
      <c r="E13" s="288"/>
      <c r="F13" s="288"/>
      <c r="G13" s="288"/>
      <c r="H13" s="288"/>
      <c r="I13" s="288"/>
      <c r="J13" s="289"/>
      <c r="L13" s="107"/>
    </row>
    <row r="14" spans="1:25" s="88" customFormat="1" ht="28.5" customHeight="1">
      <c r="A14" s="124" t="s">
        <v>1</v>
      </c>
      <c r="B14" s="124" t="str">
        <f>CPUs!B12</f>
        <v>CPU - 1</v>
      </c>
      <c r="C14" s="125" t="str">
        <f>CPUs!D11</f>
        <v>ADMINISTRAÇÃO LOCAL E MANUTENÇÃO DO CANTEIRO DE OBRAS</v>
      </c>
      <c r="D14" s="124" t="str">
        <f>CPUs!E12</f>
        <v>UNIDADE</v>
      </c>
      <c r="E14" s="193">
        <f>1</f>
        <v>1</v>
      </c>
      <c r="F14" s="145">
        <f>CPUs!H38</f>
        <v>6017.23</v>
      </c>
      <c r="G14" s="194">
        <f>ROUND(E14*F14,2)</f>
        <v>6017.23</v>
      </c>
      <c r="H14" s="193">
        <v>1</v>
      </c>
      <c r="I14" s="194">
        <f>ROUND(G14*H14,2)</f>
        <v>6017.23</v>
      </c>
      <c r="J14" s="195">
        <f>((I14/I$27))</f>
        <v>3.9207748359081286E-2</v>
      </c>
      <c r="L14" s="109">
        <f>ROUND(G14*0.7,2)</f>
        <v>4212.0600000000004</v>
      </c>
    </row>
    <row r="15" spans="1:25" s="88" customFormat="1" ht="41.25" customHeight="1">
      <c r="A15" s="124" t="s">
        <v>3</v>
      </c>
      <c r="B15" s="124" t="str">
        <f>CPUs!B42</f>
        <v>CPU - 2</v>
      </c>
      <c r="C15" s="125" t="str">
        <f>CPUs!D41</f>
        <v>PLACA DE OBRA EM CHAPA DE AÇO GALVANIZADO (1,50 x 3,00 M) - FORNECIMENTO E INSTALAÇÃO</v>
      </c>
      <c r="D15" s="124" t="str">
        <f>CPUs!E42</f>
        <v>M²</v>
      </c>
      <c r="E15" s="193">
        <v>1</v>
      </c>
      <c r="F15" s="145">
        <f>CPUs!H60</f>
        <v>353.64</v>
      </c>
      <c r="G15" s="194">
        <f>ROUND(E15*F15,2)</f>
        <v>353.64</v>
      </c>
      <c r="H15" s="193">
        <f>1.5*3</f>
        <v>4.5</v>
      </c>
      <c r="I15" s="194">
        <f>ROUND(G15*H15,2)</f>
        <v>1591.38</v>
      </c>
      <c r="J15" s="195">
        <f>((I15/I$27))</f>
        <v>1.0369293941510427E-2</v>
      </c>
      <c r="L15" s="109">
        <f t="shared" ref="L15:L18" si="0">ROUND(G15*0.7,2)</f>
        <v>247.55</v>
      </c>
    </row>
    <row r="16" spans="1:25" s="88" customFormat="1" ht="42" customHeight="1">
      <c r="A16" s="124" t="s">
        <v>4</v>
      </c>
      <c r="B16" s="124" t="str">
        <f>CPUs!B64</f>
        <v>CPU - 3</v>
      </c>
      <c r="C16" s="125" t="str">
        <f>CPUs!D63</f>
        <v>TRANSPORTE COMERCIAL COM CAMINHÃO CARROCERIA 9 T, RODOVIA PAVIMENTADA - MOBILIZAÇÃO</v>
      </c>
      <c r="D16" s="124" t="str">
        <f>CPUs!E64</f>
        <v>TONxKM</v>
      </c>
      <c r="E16" s="193">
        <v>1</v>
      </c>
      <c r="F16" s="145">
        <f>CPUs!H82</f>
        <v>0.67</v>
      </c>
      <c r="G16" s="194">
        <f>ROUND(E16*F16,2)</f>
        <v>0.67</v>
      </c>
      <c r="H16" s="193">
        <f>Mobilização!F22</f>
        <v>520</v>
      </c>
      <c r="I16" s="194">
        <f>ROUND(G16*H16,2)</f>
        <v>348.4</v>
      </c>
      <c r="J16" s="195">
        <f>((I16/I$27))</f>
        <v>2.2701441574119524E-3</v>
      </c>
      <c r="L16" s="109">
        <f t="shared" si="0"/>
        <v>0.47</v>
      </c>
    </row>
    <row r="17" spans="1:25" s="88" customFormat="1" ht="36.75" customHeight="1">
      <c r="A17" s="124" t="s">
        <v>5</v>
      </c>
      <c r="B17" s="124" t="str">
        <f>CPUs!B86</f>
        <v>CPU - 4</v>
      </c>
      <c r="C17" s="125" t="str">
        <f>CPUs!D85</f>
        <v>TRANSPORTE COMERCIAL COM CAMINHÃO CARROCERIA 9 T, RODOVIA PAVIMENTADA - DESMOBILIZAÇÃO</v>
      </c>
      <c r="D17" s="124" t="str">
        <f>CPUs!E86</f>
        <v>TONxKM</v>
      </c>
      <c r="E17" s="193">
        <v>1</v>
      </c>
      <c r="F17" s="145">
        <f>CPUs!H102</f>
        <v>0.67</v>
      </c>
      <c r="G17" s="194">
        <f>ROUND(E17*F17,2)</f>
        <v>0.67</v>
      </c>
      <c r="H17" s="193">
        <f>Mobilização!F22</f>
        <v>520</v>
      </c>
      <c r="I17" s="194">
        <f>ROUND(G17*H17,2)</f>
        <v>348.4</v>
      </c>
      <c r="J17" s="195">
        <f>((I17/I$27))</f>
        <v>2.2701441574119524E-3</v>
      </c>
      <c r="L17" s="109">
        <f t="shared" si="0"/>
        <v>0.47</v>
      </c>
    </row>
    <row r="18" spans="1:25" s="113" customFormat="1">
      <c r="A18" s="282" t="s">
        <v>11</v>
      </c>
      <c r="B18" s="282"/>
      <c r="C18" s="282"/>
      <c r="D18" s="282"/>
      <c r="E18" s="282"/>
      <c r="F18" s="282"/>
      <c r="G18" s="190"/>
      <c r="H18" s="190"/>
      <c r="I18" s="190">
        <f>SUM(I14:I17)</f>
        <v>8305.41</v>
      </c>
      <c r="J18" s="189">
        <f>((I18/I$27))</f>
        <v>5.4117330615415619E-2</v>
      </c>
      <c r="K18" s="88"/>
      <c r="L18" s="247">
        <f t="shared" si="0"/>
        <v>0</v>
      </c>
      <c r="M18" s="88"/>
      <c r="N18" s="88"/>
      <c r="O18" s="88"/>
      <c r="P18" s="88"/>
      <c r="Q18" s="88"/>
      <c r="R18" s="88"/>
      <c r="S18" s="88"/>
      <c r="T18" s="88"/>
      <c r="U18" s="88"/>
      <c r="V18" s="88"/>
      <c r="W18" s="88"/>
      <c r="X18" s="88"/>
      <c r="Y18" s="88"/>
    </row>
    <row r="19" spans="1:25">
      <c r="C19" s="103"/>
      <c r="E19" s="104"/>
    </row>
    <row r="20" spans="1:25" s="113" customFormat="1" ht="28.5">
      <c r="A20" s="192" t="s">
        <v>0</v>
      </c>
      <c r="B20" s="284" t="s">
        <v>143</v>
      </c>
      <c r="C20" s="284"/>
      <c r="D20" s="192" t="s">
        <v>6</v>
      </c>
      <c r="E20" s="192" t="s">
        <v>196</v>
      </c>
      <c r="F20" s="192" t="s">
        <v>144</v>
      </c>
      <c r="G20" s="192" t="s">
        <v>195</v>
      </c>
      <c r="H20" s="192" t="s">
        <v>241</v>
      </c>
      <c r="I20" s="192" t="s">
        <v>198</v>
      </c>
      <c r="J20" s="192" t="s">
        <v>169</v>
      </c>
      <c r="K20" s="88"/>
      <c r="L20" s="246" t="s">
        <v>178</v>
      </c>
      <c r="M20" s="88"/>
      <c r="N20" s="88"/>
      <c r="O20" s="88"/>
      <c r="P20" s="88"/>
      <c r="Q20" s="88"/>
      <c r="R20" s="88"/>
      <c r="S20" s="88"/>
      <c r="T20" s="88"/>
      <c r="U20" s="88"/>
      <c r="V20" s="88"/>
      <c r="W20" s="88"/>
      <c r="X20" s="88"/>
      <c r="Y20" s="88"/>
    </row>
    <row r="21" spans="1:25" s="88" customFormat="1">
      <c r="A21" s="106">
        <v>2</v>
      </c>
      <c r="B21" s="287" t="s">
        <v>275</v>
      </c>
      <c r="C21" s="288"/>
      <c r="D21" s="288"/>
      <c r="E21" s="288"/>
      <c r="F21" s="288"/>
      <c r="G21" s="288"/>
      <c r="H21" s="288"/>
      <c r="I21" s="288"/>
      <c r="J21" s="289"/>
      <c r="L21" s="109"/>
    </row>
    <row r="22" spans="1:25" s="88" customFormat="1" ht="36.75" customHeight="1">
      <c r="A22" s="124" t="s">
        <v>8</v>
      </c>
      <c r="B22" s="124" t="str">
        <f>CPUs!B106</f>
        <v>CPU - 5</v>
      </c>
      <c r="C22" s="125" t="str">
        <f>CPUs!D105</f>
        <v>ESCAVAÇÃO MANUAL DE VALA COM PROFUNDIDADE MENOR OU IGUAL A 1,30 M. AF_03/2016 (MATERIAL DE ESCAVAÇÃO DE 1ª CATEGORIA)</v>
      </c>
      <c r="D22" s="124" t="str">
        <f>CPUs!E106</f>
        <v>M³</v>
      </c>
      <c r="E22" s="193">
        <v>1</v>
      </c>
      <c r="F22" s="145">
        <f>CPUs!H122</f>
        <v>83.08</v>
      </c>
      <c r="G22" s="194">
        <f>ROUND(E22*F22,2)</f>
        <v>83.08</v>
      </c>
      <c r="H22" s="193">
        <f>'Escavações e Aterros'!M23</f>
        <v>45.500000000000007</v>
      </c>
      <c r="I22" s="194">
        <f>ROUND(H22*G22,2)</f>
        <v>3780.14</v>
      </c>
      <c r="J22" s="195">
        <f>((I22/I$27))</f>
        <v>2.4631064107919681E-2</v>
      </c>
      <c r="L22" s="109">
        <f t="shared" ref="L22:L24" si="1">ROUND(G22*0.7,2)</f>
        <v>58.16</v>
      </c>
    </row>
    <row r="23" spans="1:25" s="88" customFormat="1" ht="34.5" customHeight="1">
      <c r="A23" s="124" t="s">
        <v>9</v>
      </c>
      <c r="B23" s="124" t="str">
        <f>CPUs!B126</f>
        <v>CPU - 6</v>
      </c>
      <c r="C23" s="125" t="str">
        <f>CPUs!D125</f>
        <v>REATERRO MANUAL DE VALAS COM COMPACTAÇÃO MECANIZADA. AF_04/2016 (MATERIAL DE 1ª CATEGORIA)</v>
      </c>
      <c r="D23" s="124" t="str">
        <f>CPUs!E126</f>
        <v>M²</v>
      </c>
      <c r="E23" s="193">
        <v>1</v>
      </c>
      <c r="F23" s="145">
        <f>CPUs!H142</f>
        <v>36.260000000000005</v>
      </c>
      <c r="G23" s="194">
        <f t="shared" ref="G23:G24" si="2">ROUND(E23*F23,2)</f>
        <v>36.26</v>
      </c>
      <c r="H23" s="193">
        <f>'Escavações e Aterros'!N23</f>
        <v>45.500000000000007</v>
      </c>
      <c r="I23" s="194">
        <f>ROUND(H23*G23,2)</f>
        <v>1649.83</v>
      </c>
      <c r="J23" s="195">
        <f>((I23/I$27))</f>
        <v>1.0750149067804136E-2</v>
      </c>
      <c r="L23" s="109">
        <f t="shared" si="1"/>
        <v>25.38</v>
      </c>
    </row>
    <row r="24" spans="1:25" s="88" customFormat="1" ht="78" customHeight="1">
      <c r="A24" s="124" t="s">
        <v>10</v>
      </c>
      <c r="B24" s="124" t="str">
        <f>CPUs!B146</f>
        <v>CPU - 7</v>
      </c>
      <c r="C24" s="125" t="str">
        <f>CPUs!D145</f>
        <v>FORNECIMENTO E INSTALAÇÃO DE GEOMEMBRANA LISA EM PVC (POLICLORETO DE VINILA) EM TANQUES DE PISCICULTURA, COM GEOTEXTIL G-150 G/CM², RESISTÊNCIA A RAIOS ULTRAVIOLETA, RESISTÊNCIA QUÍMICA, ATÓXICA, ESPESSURA DE 1,00 MM (1.000 MICRAS), COR PRETA, INCLUINDO ESCADAS E TUBULAÇÕES.</v>
      </c>
      <c r="D24" s="124" t="str">
        <f>CPUs!E146</f>
        <v>M²</v>
      </c>
      <c r="E24" s="193">
        <v>1</v>
      </c>
      <c r="F24" s="145">
        <f>CPUs!H162</f>
        <v>45.889999999999993</v>
      </c>
      <c r="G24" s="194">
        <f t="shared" si="2"/>
        <v>45.89</v>
      </c>
      <c r="H24" s="193">
        <f>'Escavações e Aterros'!G23</f>
        <v>3045</v>
      </c>
      <c r="I24" s="194">
        <f>ROUND(H24*G24,2)</f>
        <v>139735.04999999999</v>
      </c>
      <c r="J24" s="195">
        <f>((I24/I$27))</f>
        <v>0.91050145620886047</v>
      </c>
      <c r="L24" s="109">
        <f t="shared" si="1"/>
        <v>32.119999999999997</v>
      </c>
    </row>
    <row r="25" spans="1:25" s="88" customFormat="1">
      <c r="A25" s="282" t="s">
        <v>12</v>
      </c>
      <c r="B25" s="282"/>
      <c r="C25" s="282"/>
      <c r="D25" s="282"/>
      <c r="E25" s="282"/>
      <c r="F25" s="282"/>
      <c r="G25" s="190"/>
      <c r="H25" s="191"/>
      <c r="I25" s="190">
        <f>SUM(I22:I24)</f>
        <v>145165.01999999999</v>
      </c>
      <c r="J25" s="189">
        <f>((I25/I$27))</f>
        <v>0.94588266938458432</v>
      </c>
      <c r="L25" s="109"/>
    </row>
    <row r="26" spans="1:25" s="88" customFormat="1">
      <c r="A26" s="94"/>
      <c r="B26" s="94"/>
      <c r="C26" s="103"/>
      <c r="D26" s="94"/>
      <c r="E26" s="104"/>
      <c r="F26" s="94"/>
      <c r="G26" s="100"/>
      <c r="H26" s="100"/>
      <c r="I26" s="100"/>
      <c r="J26" s="94"/>
      <c r="L26" s="109"/>
    </row>
    <row r="27" spans="1:25" s="88" customFormat="1">
      <c r="A27" s="277" t="s">
        <v>138</v>
      </c>
      <c r="B27" s="278"/>
      <c r="C27" s="278"/>
      <c r="D27" s="278"/>
      <c r="E27" s="278"/>
      <c r="F27" s="279"/>
      <c r="G27" s="190"/>
      <c r="H27" s="190"/>
      <c r="I27" s="190">
        <f>SUM(I18,I25)</f>
        <v>153470.43</v>
      </c>
      <c r="J27" s="189">
        <f t="shared" ref="J27" si="3">((I27/I$27))</f>
        <v>1</v>
      </c>
      <c r="L27" s="247">
        <f>ROUND(G27*0.7,2)</f>
        <v>0</v>
      </c>
    </row>
    <row r="28" spans="1:25" s="88" customFormat="1">
      <c r="A28" s="95"/>
      <c r="B28" s="95"/>
      <c r="D28" s="95"/>
      <c r="E28" s="95"/>
      <c r="F28" s="95"/>
      <c r="G28" s="102"/>
      <c r="H28" s="102"/>
      <c r="I28" s="102"/>
      <c r="J28" s="95"/>
      <c r="L28" s="245"/>
    </row>
    <row r="31" spans="1:25">
      <c r="I31" s="248"/>
    </row>
  </sheetData>
  <mergeCells count="13">
    <mergeCell ref="C1:J1"/>
    <mergeCell ref="C2:J2"/>
    <mergeCell ref="C3:J3"/>
    <mergeCell ref="A27:F27"/>
    <mergeCell ref="B12:C12"/>
    <mergeCell ref="A18:F18"/>
    <mergeCell ref="C4:G4"/>
    <mergeCell ref="B20:C20"/>
    <mergeCell ref="C5:J5"/>
    <mergeCell ref="A5:B5"/>
    <mergeCell ref="A25:F25"/>
    <mergeCell ref="B21:J21"/>
    <mergeCell ref="B13:J13"/>
  </mergeCells>
  <pageMargins left="0.78740157480314965" right="0.78740157480314965" top="0.39370078740157483" bottom="0.39370078740157483" header="0.31496062992125984" footer="0.31496062992125984"/>
  <pageSetup paperSize="9" scale="53" orientation="landscape" r:id="rId1"/>
  <drawing r:id="rId2"/>
</worksheet>
</file>

<file path=xl/worksheets/sheet5.xml><?xml version="1.0" encoding="utf-8"?>
<worksheet xmlns="http://schemas.openxmlformats.org/spreadsheetml/2006/main" xmlns:r="http://schemas.openxmlformats.org/officeDocument/2006/relationships">
  <sheetPr>
    <tabColor theme="6" tint="0.59999389629810485"/>
    <pageSetUpPr fitToPage="1"/>
  </sheetPr>
  <dimension ref="A1:G28"/>
  <sheetViews>
    <sheetView zoomScale="85" zoomScaleNormal="85" workbookViewId="0">
      <selection activeCell="I10" sqref="I10"/>
    </sheetView>
  </sheetViews>
  <sheetFormatPr defaultRowHeight="15"/>
  <cols>
    <col min="1" max="1" width="9.28515625" style="94" bestFit="1" customWidth="1"/>
    <col min="2" max="2" width="16" style="94" customWidth="1"/>
    <col min="3" max="3" width="99.28515625" style="93" bestFit="1" customWidth="1"/>
    <col min="4" max="4" width="20" style="94" customWidth="1"/>
    <col min="5" max="5" width="17.85546875" style="94" customWidth="1"/>
    <col min="6" max="6" width="18" style="94" customWidth="1"/>
    <col min="7" max="7" width="16.140625" style="94" bestFit="1" customWidth="1"/>
    <col min="8" max="16384" width="9.140625" style="93"/>
  </cols>
  <sheetData>
    <row r="1" spans="1:7" s="88" customFormat="1">
      <c r="A1" s="95"/>
      <c r="B1" s="95"/>
      <c r="C1" s="276" t="s">
        <v>172</v>
      </c>
      <c r="D1" s="276"/>
      <c r="E1" s="276"/>
      <c r="F1" s="276"/>
      <c r="G1" s="276"/>
    </row>
    <row r="2" spans="1:7" s="88" customFormat="1">
      <c r="A2" s="95"/>
      <c r="B2" s="95"/>
      <c r="C2" s="292" t="s">
        <v>147</v>
      </c>
      <c r="D2" s="292"/>
      <c r="E2" s="292"/>
      <c r="F2" s="292"/>
      <c r="G2" s="292"/>
    </row>
    <row r="3" spans="1:7" s="88" customFormat="1">
      <c r="A3" s="95"/>
      <c r="B3" s="95"/>
      <c r="C3" s="292" t="s">
        <v>168</v>
      </c>
      <c r="D3" s="292"/>
      <c r="E3" s="292"/>
      <c r="F3" s="292"/>
      <c r="G3" s="292"/>
    </row>
    <row r="4" spans="1:7" s="88" customFormat="1">
      <c r="A4" s="95"/>
      <c r="B4" s="95"/>
      <c r="C4" s="283"/>
      <c r="D4" s="283"/>
      <c r="E4" s="283"/>
      <c r="F4" s="283"/>
      <c r="G4" s="95"/>
    </row>
    <row r="5" spans="1:7" ht="53.25" customHeight="1">
      <c r="A5" s="293" t="s">
        <v>14</v>
      </c>
      <c r="B5" s="294"/>
      <c r="C5" s="264" t="s">
        <v>319</v>
      </c>
      <c r="D5" s="264"/>
      <c r="E5" s="264"/>
      <c r="F5" s="264"/>
      <c r="G5" s="264"/>
    </row>
    <row r="6" spans="1:7" s="88" customFormat="1">
      <c r="A6" s="95"/>
      <c r="B6" s="95"/>
      <c r="D6" s="95"/>
      <c r="E6" s="95"/>
      <c r="F6" s="95"/>
      <c r="G6" s="95"/>
    </row>
    <row r="7" spans="1:7" s="88" customFormat="1">
      <c r="A7" s="89" t="s">
        <v>0</v>
      </c>
      <c r="B7" s="290" t="s">
        <v>143</v>
      </c>
      <c r="C7" s="290"/>
      <c r="D7" s="89" t="s">
        <v>145</v>
      </c>
      <c r="E7" s="89" t="s">
        <v>173</v>
      </c>
      <c r="F7" s="89" t="s">
        <v>174</v>
      </c>
      <c r="G7" s="89" t="s">
        <v>175</v>
      </c>
    </row>
    <row r="8" spans="1:7" s="88" customFormat="1">
      <c r="A8" s="118">
        <f>'Resumo Geral'!A13</f>
        <v>1</v>
      </c>
      <c r="B8" s="291" t="str">
        <f>'Resumo Geral'!B13:C13</f>
        <v>SERVIÇOS PRELIMINARES</v>
      </c>
      <c r="C8" s="291"/>
      <c r="D8" s="118"/>
      <c r="E8" s="118" t="s">
        <v>176</v>
      </c>
      <c r="F8" s="118" t="s">
        <v>177</v>
      </c>
      <c r="G8" s="118"/>
    </row>
    <row r="9" spans="1:7" s="88" customFormat="1">
      <c r="A9" s="83" t="s">
        <v>1</v>
      </c>
      <c r="B9" s="83" t="str">
        <f>'Resumo Geral'!B14</f>
        <v>CPU - 1</v>
      </c>
      <c r="C9" s="82" t="str">
        <f>'Resumo Geral'!C14</f>
        <v>ADMINISTRAÇÃO LOCAL E MANUTENÇÃO DO CANTEIRO DE OBRAS</v>
      </c>
      <c r="D9" s="119">
        <f>'Resumo Geral'!I14</f>
        <v>6017.23</v>
      </c>
      <c r="E9" s="120">
        <f>ROUND($D$9*E10,2)</f>
        <v>6017.23</v>
      </c>
      <c r="F9" s="120">
        <f>ROUND($D$9*F10,2)</f>
        <v>0</v>
      </c>
      <c r="G9" s="121">
        <f t="shared" ref="G9:G16" si="0">SUM(E9:F9)</f>
        <v>6017.23</v>
      </c>
    </row>
    <row r="10" spans="1:7" s="88" customFormat="1">
      <c r="A10" s="83"/>
      <c r="B10" s="83"/>
      <c r="C10" s="82"/>
      <c r="D10" s="118" t="s">
        <v>71</v>
      </c>
      <c r="E10" s="122">
        <v>1</v>
      </c>
      <c r="F10" s="122">
        <v>0</v>
      </c>
      <c r="G10" s="123">
        <f t="shared" si="0"/>
        <v>1</v>
      </c>
    </row>
    <row r="11" spans="1:7" s="88" customFormat="1" ht="30">
      <c r="A11" s="124" t="str">
        <f>'Resumo Geral'!A15</f>
        <v>1.2</v>
      </c>
      <c r="B11" s="124" t="str">
        <f>'Resumo Geral'!B15</f>
        <v>CPU - 2</v>
      </c>
      <c r="C11" s="125" t="str">
        <f>'Resumo Geral'!C15</f>
        <v>PLACA DE OBRA EM CHAPA DE AÇO GALVANIZADO (1,50 x 3,00 M) - FORNECIMENTO E INSTALAÇÃO</v>
      </c>
      <c r="D11" s="119">
        <f>'Resumo Geral'!I15</f>
        <v>1591.38</v>
      </c>
      <c r="E11" s="90">
        <f>ROUND($D$11*E12,2)</f>
        <v>1591.38</v>
      </c>
      <c r="F11" s="90">
        <f t="shared" ref="F11" si="1">ROUND($D$11*F12,2)</f>
        <v>0</v>
      </c>
      <c r="G11" s="126">
        <f t="shared" si="0"/>
        <v>1591.38</v>
      </c>
    </row>
    <row r="12" spans="1:7" s="88" customFormat="1">
      <c r="A12" s="124"/>
      <c r="B12" s="124"/>
      <c r="C12" s="125"/>
      <c r="D12" s="118" t="s">
        <v>71</v>
      </c>
      <c r="E12" s="127">
        <v>1</v>
      </c>
      <c r="F12" s="127">
        <v>0</v>
      </c>
      <c r="G12" s="128">
        <f t="shared" si="0"/>
        <v>1</v>
      </c>
    </row>
    <row r="13" spans="1:7" s="88" customFormat="1" ht="30">
      <c r="A13" s="83" t="str">
        <f>'Resumo Geral'!A16</f>
        <v>1.3</v>
      </c>
      <c r="B13" s="83" t="str">
        <f>'Resumo Geral'!B16</f>
        <v>CPU - 3</v>
      </c>
      <c r="C13" s="82" t="str">
        <f>'Resumo Geral'!C16</f>
        <v>TRANSPORTE COMERCIAL COM CAMINHÃO CARROCERIA 9 T, RODOVIA PAVIMENTADA - MOBILIZAÇÃO</v>
      </c>
      <c r="D13" s="119">
        <f>'Resumo Geral'!I16</f>
        <v>348.4</v>
      </c>
      <c r="E13" s="120">
        <f>ROUND($D$13*E14,2)</f>
        <v>348.4</v>
      </c>
      <c r="F13" s="120">
        <f t="shared" ref="F13" si="2">ROUND($D$13*F14,2)</f>
        <v>0</v>
      </c>
      <c r="G13" s="121">
        <f t="shared" si="0"/>
        <v>348.4</v>
      </c>
    </row>
    <row r="14" spans="1:7" s="88" customFormat="1">
      <c r="A14" s="83"/>
      <c r="B14" s="83"/>
      <c r="C14" s="82"/>
      <c r="D14" s="118" t="s">
        <v>71</v>
      </c>
      <c r="E14" s="122">
        <v>1</v>
      </c>
      <c r="F14" s="122">
        <v>0</v>
      </c>
      <c r="G14" s="123">
        <f t="shared" si="0"/>
        <v>1</v>
      </c>
    </row>
    <row r="15" spans="1:7" s="88" customFormat="1" ht="30">
      <c r="A15" s="124" t="str">
        <f>'Resumo Geral'!A17</f>
        <v>1.4</v>
      </c>
      <c r="B15" s="124" t="str">
        <f>'Resumo Geral'!B17</f>
        <v>CPU - 4</v>
      </c>
      <c r="C15" s="125" t="str">
        <f>'Resumo Geral'!C17</f>
        <v>TRANSPORTE COMERCIAL COM CAMINHÃO CARROCERIA 9 T, RODOVIA PAVIMENTADA - DESMOBILIZAÇÃO</v>
      </c>
      <c r="D15" s="119">
        <f>'Resumo Geral'!I17</f>
        <v>348.4</v>
      </c>
      <c r="E15" s="90">
        <f>ROUND($D$15*E16,2)</f>
        <v>348.4</v>
      </c>
      <c r="F15" s="90">
        <f t="shared" ref="F15" si="3">ROUND($D$15*F16,2)</f>
        <v>0</v>
      </c>
      <c r="G15" s="126">
        <f t="shared" si="0"/>
        <v>348.4</v>
      </c>
    </row>
    <row r="16" spans="1:7" s="88" customFormat="1">
      <c r="A16" s="124"/>
      <c r="B16" s="124"/>
      <c r="C16" s="125"/>
      <c r="D16" s="118" t="s">
        <v>71</v>
      </c>
      <c r="E16" s="127">
        <v>1</v>
      </c>
      <c r="F16" s="127">
        <v>0</v>
      </c>
      <c r="G16" s="128">
        <f t="shared" si="0"/>
        <v>1</v>
      </c>
    </row>
    <row r="17" spans="1:7" s="88" customFormat="1">
      <c r="A17" s="114"/>
      <c r="B17" s="114" t="s">
        <v>175</v>
      </c>
      <c r="C17" s="129"/>
      <c r="D17" s="130">
        <f>SUM(D9,D11,D13,D15)</f>
        <v>8305.41</v>
      </c>
      <c r="E17" s="133">
        <f>SUM(E9,E11,E13,E15)</f>
        <v>8305.41</v>
      </c>
      <c r="F17" s="133">
        <f>SUM(F9,F11,F13,F15)</f>
        <v>0</v>
      </c>
      <c r="G17" s="130">
        <f>SUM(G9,G11,G13,G15)</f>
        <v>8305.41</v>
      </c>
    </row>
    <row r="18" spans="1:7">
      <c r="A18" s="89" t="s">
        <v>0</v>
      </c>
      <c r="B18" s="290" t="s">
        <v>143</v>
      </c>
      <c r="C18" s="290"/>
      <c r="D18" s="89" t="s">
        <v>145</v>
      </c>
      <c r="E18" s="89" t="s">
        <v>173</v>
      </c>
      <c r="F18" s="89" t="s">
        <v>174</v>
      </c>
      <c r="G18" s="89" t="s">
        <v>175</v>
      </c>
    </row>
    <row r="19" spans="1:7" s="88" customFormat="1">
      <c r="A19" s="118">
        <f>'Resumo Geral'!A21</f>
        <v>2</v>
      </c>
      <c r="B19" s="291" t="str">
        <f>'Resumo Geral'!B21:C21</f>
        <v>SERVIÇOS E OBRAS PARA IMPLANTAÇÃO DE REVESTIMENTO EM PVC COM GEOTEXTIL NOS TANQUES DE PISCICULTURA</v>
      </c>
      <c r="C19" s="291"/>
      <c r="D19" s="118"/>
      <c r="E19" s="118" t="s">
        <v>176</v>
      </c>
      <c r="F19" s="118" t="s">
        <v>177</v>
      </c>
      <c r="G19" s="118"/>
    </row>
    <row r="20" spans="1:7" s="88" customFormat="1" ht="30">
      <c r="A20" s="124" t="str">
        <f>'Resumo Geral'!A22</f>
        <v>2.1</v>
      </c>
      <c r="B20" s="124" t="str">
        <f>'Resumo Geral'!B22</f>
        <v>CPU - 5</v>
      </c>
      <c r="C20" s="125" t="str">
        <f>'Resumo Geral'!C22</f>
        <v>ESCAVAÇÃO MANUAL DE VALA COM PROFUNDIDADE MENOR OU IGUAL A 1,30 M. AF_03/2016 (MATERIAL DE ESCAVAÇÃO DE 1ª CATEGORIA)</v>
      </c>
      <c r="D20" s="119">
        <f>'Resumo Geral'!I22</f>
        <v>3780.14</v>
      </c>
      <c r="E20" s="90">
        <f>ROUND($D$20*E21,2)</f>
        <v>3780.14</v>
      </c>
      <c r="F20" s="90">
        <f t="shared" ref="F20" si="4">ROUND($D$20*F21,2)</f>
        <v>0</v>
      </c>
      <c r="G20" s="126">
        <f t="shared" ref="G20:G25" si="5">SUM(E20:F20)</f>
        <v>3780.14</v>
      </c>
    </row>
    <row r="21" spans="1:7" s="88" customFormat="1">
      <c r="A21" s="124"/>
      <c r="B21" s="124"/>
      <c r="C21" s="125"/>
      <c r="D21" s="118" t="s">
        <v>71</v>
      </c>
      <c r="E21" s="127">
        <v>1</v>
      </c>
      <c r="F21" s="127">
        <v>0</v>
      </c>
      <c r="G21" s="128">
        <f t="shared" si="5"/>
        <v>1</v>
      </c>
    </row>
    <row r="22" spans="1:7" s="88" customFormat="1" ht="30">
      <c r="A22" s="83" t="str">
        <f>'Resumo Geral'!A23</f>
        <v>2.2</v>
      </c>
      <c r="B22" s="83" t="str">
        <f>'Resumo Geral'!B23</f>
        <v>CPU - 6</v>
      </c>
      <c r="C22" s="82" t="str">
        <f>'Resumo Geral'!C23</f>
        <v>REATERRO MANUAL DE VALAS COM COMPACTAÇÃO MECANIZADA. AF_04/2016 (MATERIAL DE 1ª CATEGORIA)</v>
      </c>
      <c r="D22" s="249">
        <f>'Resumo Geral'!I23</f>
        <v>1649.83</v>
      </c>
      <c r="E22" s="120">
        <f>ROUND($D$22*E23,2)</f>
        <v>1649.83</v>
      </c>
      <c r="F22" s="120">
        <f t="shared" ref="F22" si="6">ROUND($D$22*F23,2)</f>
        <v>0</v>
      </c>
      <c r="G22" s="121">
        <f t="shared" si="5"/>
        <v>1649.83</v>
      </c>
    </row>
    <row r="23" spans="1:7" s="88" customFormat="1">
      <c r="A23" s="83"/>
      <c r="B23" s="83"/>
      <c r="C23" s="82"/>
      <c r="D23" s="250" t="s">
        <v>71</v>
      </c>
      <c r="E23" s="122">
        <v>1</v>
      </c>
      <c r="F23" s="122">
        <v>0</v>
      </c>
      <c r="G23" s="123">
        <f t="shared" si="5"/>
        <v>1</v>
      </c>
    </row>
    <row r="24" spans="1:7" s="88" customFormat="1" ht="64.5" customHeight="1">
      <c r="A24" s="124" t="str">
        <f>'Resumo Geral'!A24</f>
        <v>2.3</v>
      </c>
      <c r="B24" s="124" t="str">
        <f>'Resumo Geral'!B24</f>
        <v>CPU - 7</v>
      </c>
      <c r="C24" s="125" t="str">
        <f>'Resumo Geral'!C24</f>
        <v>FORNECIMENTO E INSTALAÇÃO DE GEOMEMBRANA LISA EM PVC (POLICLORETO DE VINILA) EM TANQUES DE PISCICULTURA, COM GEOTEXTIL G-150 G/CM², RESISTÊNCIA A RAIOS ULTRAVIOLETA, RESISTÊNCIA QUÍMICA, ATÓXICA, ESPESSURA DE 1,00 MM (1.000 MICRAS), COR PRETA, INCLUINDO ESCADAS E TUBULAÇÕES.</v>
      </c>
      <c r="D24" s="119">
        <f>'Resumo Geral'!I24</f>
        <v>139735.04999999999</v>
      </c>
      <c r="E24" s="90">
        <f>ROUND($D$24*E25,2)</f>
        <v>139735.04999999999</v>
      </c>
      <c r="F24" s="90">
        <f t="shared" ref="F24" si="7">ROUND($D$24*F25,2)</f>
        <v>0</v>
      </c>
      <c r="G24" s="126">
        <f>SUM(E24:F24)</f>
        <v>139735.04999999999</v>
      </c>
    </row>
    <row r="25" spans="1:7" s="88" customFormat="1">
      <c r="A25" s="124"/>
      <c r="B25" s="124"/>
      <c r="C25" s="125"/>
      <c r="D25" s="118" t="s">
        <v>71</v>
      </c>
      <c r="E25" s="127">
        <v>1</v>
      </c>
      <c r="F25" s="127">
        <v>0</v>
      </c>
      <c r="G25" s="128">
        <f t="shared" si="5"/>
        <v>1</v>
      </c>
    </row>
    <row r="26" spans="1:7" s="88" customFormat="1">
      <c r="A26" s="211"/>
      <c r="B26" s="211" t="s">
        <v>175</v>
      </c>
      <c r="C26" s="129"/>
      <c r="D26" s="130">
        <f>SUM(D20,D22,D24)</f>
        <v>145165.01999999999</v>
      </c>
      <c r="E26" s="133">
        <f>SUM(E20,E22,E24)</f>
        <v>145165.01999999999</v>
      </c>
      <c r="F26" s="133">
        <f>SUM(F20,F22,F24)</f>
        <v>0</v>
      </c>
      <c r="G26" s="130">
        <f>SUM(E26:F26)</f>
        <v>145165.01999999999</v>
      </c>
    </row>
    <row r="27" spans="1:7" s="88" customFormat="1">
      <c r="A27" s="211"/>
      <c r="B27" s="211"/>
      <c r="C27" s="129"/>
      <c r="D27" s="130"/>
      <c r="E27" s="133"/>
      <c r="F27" s="133"/>
      <c r="G27" s="130"/>
    </row>
    <row r="28" spans="1:7">
      <c r="A28" s="89"/>
      <c r="B28" s="89"/>
      <c r="C28" s="131" t="s">
        <v>138</v>
      </c>
      <c r="D28" s="132">
        <f>SUM(D17,D26)</f>
        <v>153470.43</v>
      </c>
      <c r="E28" s="132">
        <f>SUM(E17,E26)</f>
        <v>153470.43</v>
      </c>
      <c r="F28" s="132">
        <f>SUM(F17,F26)</f>
        <v>0</v>
      </c>
      <c r="G28" s="132">
        <f>SUM(G17,G26)</f>
        <v>153470.43</v>
      </c>
    </row>
  </sheetData>
  <mergeCells count="10">
    <mergeCell ref="B18:C18"/>
    <mergeCell ref="B19:C19"/>
    <mergeCell ref="B7:C7"/>
    <mergeCell ref="B8:C8"/>
    <mergeCell ref="C1:G1"/>
    <mergeCell ref="C2:G2"/>
    <mergeCell ref="C3:G3"/>
    <mergeCell ref="C4:F4"/>
    <mergeCell ref="A5:B5"/>
    <mergeCell ref="C5:G5"/>
  </mergeCells>
  <pageMargins left="0.78740157480314965" right="0.78740157480314965" top="0.98425196850393704" bottom="0.59055118110236227" header="0.31496062992125984" footer="0.31496062992125984"/>
  <pageSetup paperSize="9" scale="65" orientation="landscape" r:id="rId1"/>
  <drawing r:id="rId2"/>
</worksheet>
</file>

<file path=xl/worksheets/sheet6.xml><?xml version="1.0" encoding="utf-8"?>
<worksheet xmlns="http://schemas.openxmlformats.org/spreadsheetml/2006/main" xmlns:r="http://schemas.openxmlformats.org/officeDocument/2006/relationships">
  <sheetPr>
    <tabColor theme="6" tint="0.59999389629810485"/>
  </sheetPr>
  <dimension ref="A1:I33"/>
  <sheetViews>
    <sheetView view="pageBreakPreview" zoomScaleSheetLayoutView="100" workbookViewId="0">
      <selection activeCell="M25" sqref="M25"/>
    </sheetView>
  </sheetViews>
  <sheetFormatPr defaultRowHeight="12.75"/>
  <cols>
    <col min="1" max="1" width="15.5703125" style="53" customWidth="1"/>
    <col min="2" max="2" width="48.7109375" style="53" customWidth="1"/>
    <col min="3" max="3" width="14.7109375" style="53" customWidth="1"/>
    <col min="4" max="4" width="1.140625" style="53" customWidth="1"/>
    <col min="5" max="6" width="9.140625" style="53" hidden="1" customWidth="1"/>
    <col min="7" max="7" width="5.28515625" style="53" hidden="1" customWidth="1"/>
    <col min="8" max="8" width="10.85546875" style="53" hidden="1" customWidth="1"/>
    <col min="9" max="9" width="9.140625" style="53" hidden="1" customWidth="1"/>
    <col min="10" max="10" width="0" style="53" hidden="1" customWidth="1"/>
    <col min="11" max="16384" width="9.140625" style="53"/>
  </cols>
  <sheetData>
    <row r="1" spans="1:8" ht="27" customHeight="1" thickBot="1">
      <c r="A1" s="297" t="s">
        <v>56</v>
      </c>
      <c r="B1" s="298"/>
      <c r="C1" s="298"/>
      <c r="D1" s="298"/>
      <c r="E1" s="298"/>
      <c r="F1" s="298"/>
      <c r="G1" s="298"/>
      <c r="H1" s="299"/>
    </row>
    <row r="2" spans="1:8" ht="15.75" thickBot="1">
      <c r="A2" s="5"/>
      <c r="B2" s="6"/>
      <c r="C2" s="6"/>
      <c r="D2" s="6"/>
      <c r="E2" s="6"/>
      <c r="F2" s="7"/>
      <c r="G2" s="7"/>
      <c r="H2" s="8"/>
    </row>
    <row r="3" spans="1:8" ht="15.75" thickBot="1">
      <c r="A3" s="297" t="s">
        <v>24</v>
      </c>
      <c r="B3" s="298"/>
      <c r="C3" s="299"/>
      <c r="D3" s="6"/>
      <c r="E3" s="300" t="s">
        <v>57</v>
      </c>
      <c r="F3" s="301"/>
      <c r="G3" s="302"/>
      <c r="H3" s="303"/>
    </row>
    <row r="4" spans="1:8">
      <c r="A4" s="308" t="s">
        <v>0</v>
      </c>
      <c r="B4" s="310" t="s">
        <v>26</v>
      </c>
      <c r="C4" s="312" t="s">
        <v>27</v>
      </c>
      <c r="D4" s="9"/>
      <c r="E4" s="304"/>
      <c r="F4" s="305"/>
      <c r="G4" s="306"/>
      <c r="H4" s="307"/>
    </row>
    <row r="5" spans="1:8" ht="13.5" thickBot="1">
      <c r="A5" s="309"/>
      <c r="B5" s="311"/>
      <c r="C5" s="313"/>
      <c r="D5" s="9"/>
      <c r="E5" s="10" t="s">
        <v>28</v>
      </c>
      <c r="F5" s="314" t="s">
        <v>29</v>
      </c>
      <c r="G5" s="315"/>
      <c r="H5" s="11" t="s">
        <v>30</v>
      </c>
    </row>
    <row r="6" spans="1:8" ht="15" thickBot="1">
      <c r="A6" s="316"/>
      <c r="B6" s="317"/>
      <c r="C6" s="317"/>
      <c r="D6" s="12"/>
      <c r="E6" s="12"/>
      <c r="F6" s="7"/>
      <c r="G6" s="7"/>
      <c r="H6" s="8"/>
    </row>
    <row r="7" spans="1:8" ht="14.25">
      <c r="A7" s="13" t="s">
        <v>31</v>
      </c>
      <c r="B7" s="318" t="s">
        <v>32</v>
      </c>
      <c r="C7" s="319"/>
      <c r="D7" s="14"/>
      <c r="E7" s="15"/>
      <c r="F7" s="320"/>
      <c r="G7" s="321"/>
      <c r="H7" s="16"/>
    </row>
    <row r="8" spans="1:8">
      <c r="A8" s="17" t="s">
        <v>18</v>
      </c>
      <c r="B8" s="18" t="s">
        <v>33</v>
      </c>
      <c r="C8" s="19">
        <v>5.1000000000000004E-3</v>
      </c>
      <c r="D8" s="20"/>
      <c r="E8" s="21">
        <v>8.0000000000000002E-3</v>
      </c>
      <c r="F8" s="295">
        <v>8.0000000000000002E-3</v>
      </c>
      <c r="G8" s="296"/>
      <c r="H8" s="22">
        <v>0.01</v>
      </c>
    </row>
    <row r="9" spans="1:8">
      <c r="A9" s="17" t="s">
        <v>17</v>
      </c>
      <c r="B9" s="18" t="s">
        <v>34</v>
      </c>
      <c r="C9" s="19">
        <v>1.2999999999999999E-2</v>
      </c>
      <c r="D9" s="20"/>
      <c r="E9" s="21">
        <v>9.7000000000000003E-3</v>
      </c>
      <c r="F9" s="295">
        <v>1.2699999999999999E-2</v>
      </c>
      <c r="G9" s="296"/>
      <c r="H9" s="22">
        <v>1.2699999999999999E-2</v>
      </c>
    </row>
    <row r="10" spans="1:8">
      <c r="A10" s="17" t="s">
        <v>16</v>
      </c>
      <c r="B10" s="18" t="s">
        <v>35</v>
      </c>
      <c r="C10" s="19">
        <v>0.01</v>
      </c>
      <c r="D10" s="20"/>
      <c r="E10" s="21">
        <v>5.8999999999999999E-3</v>
      </c>
      <c r="F10" s="295">
        <v>1.23E-2</v>
      </c>
      <c r="G10" s="296"/>
      <c r="H10" s="22">
        <v>1.3899999999999999E-2</v>
      </c>
    </row>
    <row r="11" spans="1:8">
      <c r="A11" s="17" t="s">
        <v>36</v>
      </c>
      <c r="B11" s="18" t="s">
        <v>37</v>
      </c>
      <c r="C11" s="19">
        <v>0.04</v>
      </c>
      <c r="D11" s="20"/>
      <c r="E11" s="21">
        <v>0.03</v>
      </c>
      <c r="F11" s="295">
        <v>0.04</v>
      </c>
      <c r="G11" s="296"/>
      <c r="H11" s="22">
        <v>5.5E-2</v>
      </c>
    </row>
    <row r="12" spans="1:8" ht="13.5" thickBot="1">
      <c r="A12" s="322" t="s">
        <v>38</v>
      </c>
      <c r="B12" s="323"/>
      <c r="C12" s="23">
        <f>SUM(C8:C11)</f>
        <v>6.8099999999999994E-2</v>
      </c>
      <c r="D12" s="24"/>
      <c r="E12" s="25"/>
      <c r="F12" s="324"/>
      <c r="G12" s="325"/>
      <c r="H12" s="26"/>
    </row>
    <row r="13" spans="1:8" ht="13.5" thickBot="1">
      <c r="A13" s="326"/>
      <c r="B13" s="327"/>
      <c r="C13" s="327"/>
      <c r="D13" s="28"/>
      <c r="E13" s="20"/>
      <c r="F13" s="20"/>
      <c r="G13" s="20"/>
      <c r="H13" s="29"/>
    </row>
    <row r="14" spans="1:8">
      <c r="A14" s="13" t="s">
        <v>39</v>
      </c>
      <c r="B14" s="318" t="s">
        <v>40</v>
      </c>
      <c r="C14" s="319"/>
      <c r="D14" s="14"/>
      <c r="E14" s="30"/>
      <c r="F14" s="328"/>
      <c r="G14" s="329"/>
      <c r="H14" s="31"/>
    </row>
    <row r="15" spans="1:8">
      <c r="A15" s="17" t="s">
        <v>58</v>
      </c>
      <c r="B15" s="18" t="s">
        <v>41</v>
      </c>
      <c r="C15" s="19">
        <v>7.6999999999999999E-2</v>
      </c>
      <c r="D15" s="20"/>
      <c r="E15" s="21">
        <v>6.1600000000000002E-2</v>
      </c>
      <c r="F15" s="295">
        <v>7.3999999999999996E-2</v>
      </c>
      <c r="G15" s="296"/>
      <c r="H15" s="22">
        <v>8.9599999999999999E-2</v>
      </c>
    </row>
    <row r="16" spans="1:8" ht="13.5" thickBot="1">
      <c r="A16" s="322" t="s">
        <v>42</v>
      </c>
      <c r="B16" s="323"/>
      <c r="C16" s="23">
        <f>SUM(C15)</f>
        <v>7.6999999999999999E-2</v>
      </c>
      <c r="D16" s="24"/>
      <c r="E16" s="25"/>
      <c r="F16" s="324"/>
      <c r="G16" s="325"/>
      <c r="H16" s="26"/>
    </row>
    <row r="17" spans="1:8" ht="13.5" thickBot="1">
      <c r="A17" s="326"/>
      <c r="B17" s="327"/>
      <c r="C17" s="327"/>
      <c r="D17" s="28"/>
      <c r="E17" s="20"/>
      <c r="F17" s="20"/>
      <c r="G17" s="20"/>
      <c r="H17" s="29"/>
    </row>
    <row r="18" spans="1:8">
      <c r="A18" s="13" t="s">
        <v>43</v>
      </c>
      <c r="B18" s="318" t="s">
        <v>44</v>
      </c>
      <c r="C18" s="319"/>
      <c r="D18" s="14"/>
      <c r="E18" s="330" t="s">
        <v>59</v>
      </c>
      <c r="F18" s="331"/>
      <c r="G18" s="331"/>
      <c r="H18" s="332"/>
    </row>
    <row r="19" spans="1:8">
      <c r="A19" s="17" t="s">
        <v>60</v>
      </c>
      <c r="B19" s="18" t="s">
        <v>46</v>
      </c>
      <c r="C19" s="19">
        <v>6.4999999999999997E-3</v>
      </c>
      <c r="D19" s="20"/>
      <c r="E19" s="333" t="s">
        <v>61</v>
      </c>
      <c r="F19" s="335" t="s">
        <v>62</v>
      </c>
      <c r="G19" s="335"/>
      <c r="H19" s="337" t="s">
        <v>63</v>
      </c>
    </row>
    <row r="20" spans="1:8" ht="13.5" thickBot="1">
      <c r="A20" s="17" t="s">
        <v>64</v>
      </c>
      <c r="B20" s="18" t="s">
        <v>48</v>
      </c>
      <c r="C20" s="19">
        <v>0.03</v>
      </c>
      <c r="D20" s="20"/>
      <c r="E20" s="334"/>
      <c r="F20" s="336"/>
      <c r="G20" s="336"/>
      <c r="H20" s="338"/>
    </row>
    <row r="21" spans="1:8" ht="13.5" thickBot="1">
      <c r="A21" s="339" t="s">
        <v>65</v>
      </c>
      <c r="B21" s="341" t="s">
        <v>66</v>
      </c>
      <c r="C21" s="343">
        <v>0.05</v>
      </c>
      <c r="D21" s="20"/>
      <c r="E21" s="54"/>
      <c r="F21" s="20"/>
      <c r="G21" s="20"/>
      <c r="H21" s="29"/>
    </row>
    <row r="22" spans="1:8" ht="13.5" thickBot="1">
      <c r="A22" s="340"/>
      <c r="B22" s="342"/>
      <c r="C22" s="344"/>
      <c r="D22" s="20"/>
      <c r="E22" s="46">
        <v>0.05</v>
      </c>
      <c r="F22" s="345">
        <v>0.6</v>
      </c>
      <c r="G22" s="346"/>
      <c r="H22" s="55">
        <f>E22*F22</f>
        <v>0.03</v>
      </c>
    </row>
    <row r="23" spans="1:8" ht="13.5" thickBot="1">
      <c r="A23" s="56" t="s">
        <v>67</v>
      </c>
      <c r="B23" s="57" t="s">
        <v>68</v>
      </c>
      <c r="C23" s="58">
        <v>0</v>
      </c>
      <c r="D23" s="20"/>
      <c r="E23" s="20"/>
      <c r="F23" s="353"/>
      <c r="G23" s="353"/>
      <c r="H23" s="29"/>
    </row>
    <row r="24" spans="1:8" ht="13.5" thickBot="1">
      <c r="A24" s="322" t="s">
        <v>49</v>
      </c>
      <c r="B24" s="323"/>
      <c r="C24" s="23">
        <f>SUM(C19:C23)</f>
        <v>8.6499999999999994E-2</v>
      </c>
      <c r="D24" s="24"/>
      <c r="E24" s="354" t="s">
        <v>69</v>
      </c>
      <c r="F24" s="355"/>
      <c r="G24" s="355"/>
      <c r="H24" s="356"/>
    </row>
    <row r="25" spans="1:8">
      <c r="A25" s="360"/>
      <c r="B25" s="361"/>
      <c r="C25" s="361"/>
      <c r="D25" s="37"/>
      <c r="E25" s="357"/>
      <c r="F25" s="358"/>
      <c r="G25" s="358"/>
      <c r="H25" s="359"/>
    </row>
    <row r="26" spans="1:8">
      <c r="A26" s="38"/>
      <c r="B26" s="14" t="s">
        <v>51</v>
      </c>
      <c r="C26" s="39"/>
      <c r="D26" s="39"/>
      <c r="E26" s="357"/>
      <c r="F26" s="358"/>
      <c r="G26" s="358"/>
      <c r="H26" s="359"/>
    </row>
    <row r="27" spans="1:8" ht="13.5" thickBot="1">
      <c r="A27" s="40"/>
      <c r="B27" s="37"/>
      <c r="C27" s="37"/>
      <c r="D27" s="37"/>
      <c r="E27" s="357"/>
      <c r="F27" s="358"/>
      <c r="G27" s="358"/>
      <c r="H27" s="359"/>
    </row>
    <row r="28" spans="1:8">
      <c r="A28" s="362" t="s">
        <v>70</v>
      </c>
      <c r="B28" s="363"/>
      <c r="C28" s="364"/>
      <c r="D28" s="41"/>
      <c r="E28" s="357"/>
      <c r="F28" s="358"/>
      <c r="G28" s="358"/>
      <c r="H28" s="359"/>
    </row>
    <row r="29" spans="1:8" ht="13.5" thickBot="1">
      <c r="A29" s="365"/>
      <c r="B29" s="366"/>
      <c r="C29" s="367"/>
      <c r="D29" s="41"/>
      <c r="E29" s="10" t="s">
        <v>53</v>
      </c>
      <c r="F29" s="368" t="s">
        <v>29</v>
      </c>
      <c r="G29" s="368"/>
      <c r="H29" s="11" t="s">
        <v>54</v>
      </c>
    </row>
    <row r="30" spans="1:8" ht="15" thickBot="1">
      <c r="A30" s="42"/>
      <c r="B30" s="43"/>
      <c r="C30" s="44"/>
      <c r="D30" s="44"/>
      <c r="E30" s="44"/>
      <c r="F30" s="7"/>
      <c r="G30" s="7"/>
      <c r="H30" s="8"/>
    </row>
    <row r="31" spans="1:8" ht="16.5" thickBot="1">
      <c r="A31" s="347" t="s">
        <v>55</v>
      </c>
      <c r="B31" s="348"/>
      <c r="C31" s="196">
        <f>ROUND(((((1+C11+C8+C9)*(1+C10)*(1+C16))/(1-C24))-1),4)</f>
        <v>0.26</v>
      </c>
      <c r="D31" s="45"/>
      <c r="E31" s="46">
        <v>0.2034</v>
      </c>
      <c r="F31" s="351">
        <v>0.22120000000000001</v>
      </c>
      <c r="G31" s="352"/>
      <c r="H31" s="47">
        <v>0.25</v>
      </c>
    </row>
    <row r="32" spans="1:8" ht="16.5" thickBot="1">
      <c r="A32" s="349"/>
      <c r="B32" s="350"/>
      <c r="C32" s="197"/>
      <c r="D32" s="48"/>
      <c r="E32" s="48"/>
      <c r="F32" s="49"/>
      <c r="G32" s="49"/>
      <c r="H32" s="50"/>
    </row>
    <row r="33" spans="1:8" ht="14.25">
      <c r="A33" s="4"/>
      <c r="B33" s="4"/>
      <c r="C33" s="4"/>
      <c r="D33" s="4"/>
      <c r="E33" s="4"/>
      <c r="F33" s="4"/>
      <c r="G33" s="4"/>
      <c r="H33" s="4"/>
    </row>
  </sheetData>
  <mergeCells count="40">
    <mergeCell ref="A31:B32"/>
    <mergeCell ref="F31:G31"/>
    <mergeCell ref="F23:G23"/>
    <mergeCell ref="A24:B24"/>
    <mergeCell ref="E24:H28"/>
    <mergeCell ref="A25:C25"/>
    <mergeCell ref="A28:C29"/>
    <mergeCell ref="F29:G29"/>
    <mergeCell ref="E19:E20"/>
    <mergeCell ref="F19:G20"/>
    <mergeCell ref="H19:H20"/>
    <mergeCell ref="A21:A22"/>
    <mergeCell ref="B21:B22"/>
    <mergeCell ref="C21:C22"/>
    <mergeCell ref="F22:G22"/>
    <mergeCell ref="F15:G15"/>
    <mergeCell ref="A16:B16"/>
    <mergeCell ref="F16:G16"/>
    <mergeCell ref="A17:C17"/>
    <mergeCell ref="B18:C18"/>
    <mergeCell ref="E18:H18"/>
    <mergeCell ref="F11:G11"/>
    <mergeCell ref="A12:B12"/>
    <mergeCell ref="F12:G12"/>
    <mergeCell ref="A13:C13"/>
    <mergeCell ref="B14:C14"/>
    <mergeCell ref="F14:G14"/>
    <mergeCell ref="F10:G10"/>
    <mergeCell ref="A1:H1"/>
    <mergeCell ref="A3:C3"/>
    <mergeCell ref="E3:H4"/>
    <mergeCell ref="A4:A5"/>
    <mergeCell ref="B4:B5"/>
    <mergeCell ref="C4:C5"/>
    <mergeCell ref="F5:G5"/>
    <mergeCell ref="A6:C6"/>
    <mergeCell ref="B7:C7"/>
    <mergeCell ref="F7:G7"/>
    <mergeCell ref="F8:G8"/>
    <mergeCell ref="F9:G9"/>
  </mergeCells>
  <printOptions horizontalCentered="1"/>
  <pageMargins left="0.51181102362204722" right="0.51181102362204722" top="0.78740157480314965" bottom="0.78740157480314965" header="0.31496062992125984" footer="0.31496062992125984"/>
  <pageSetup paperSize="9" scale="82" orientation="portrait" r:id="rId1"/>
</worksheet>
</file>

<file path=xl/worksheets/sheet7.xml><?xml version="1.0" encoding="utf-8"?>
<worksheet xmlns="http://schemas.openxmlformats.org/spreadsheetml/2006/main" xmlns:r="http://schemas.openxmlformats.org/officeDocument/2006/relationships">
  <sheetPr>
    <tabColor theme="6" tint="0.59999389629810485"/>
  </sheetPr>
  <dimension ref="A1:K37"/>
  <sheetViews>
    <sheetView view="pageBreakPreview" zoomScale="115" zoomScaleSheetLayoutView="115" workbookViewId="0">
      <selection activeCell="L15" sqref="L15"/>
    </sheetView>
  </sheetViews>
  <sheetFormatPr defaultRowHeight="14.25"/>
  <cols>
    <col min="1" max="1" width="10.28515625" style="4" customWidth="1"/>
    <col min="2" max="2" width="56.7109375" style="4" customWidth="1"/>
    <col min="3" max="3" width="18.7109375" style="4" customWidth="1"/>
    <col min="4" max="4" width="2" style="4" hidden="1" customWidth="1"/>
    <col min="5" max="5" width="11.42578125" style="4" hidden="1" customWidth="1"/>
    <col min="6" max="6" width="1" style="4" hidden="1" customWidth="1"/>
    <col min="7" max="7" width="10.42578125" style="4" hidden="1" customWidth="1"/>
    <col min="8" max="8" width="11.42578125" style="4" hidden="1" customWidth="1"/>
    <col min="9" max="9" width="2.140625" style="4" hidden="1" customWidth="1"/>
    <col min="10" max="10" width="9.140625" style="4" hidden="1" customWidth="1"/>
    <col min="11" max="16384" width="9.140625" style="4"/>
  </cols>
  <sheetData>
    <row r="1" spans="1:11" s="3" customFormat="1" ht="13.5" thickBot="1">
      <c r="A1" s="369"/>
      <c r="B1" s="369"/>
      <c r="C1" s="369"/>
      <c r="D1" s="369"/>
      <c r="E1" s="369"/>
      <c r="F1" s="369"/>
      <c r="G1" s="369"/>
      <c r="H1" s="369"/>
      <c r="I1" s="2"/>
    </row>
    <row r="2" spans="1:11" ht="15.75" thickBot="1">
      <c r="A2" s="297" t="s">
        <v>23</v>
      </c>
      <c r="B2" s="298"/>
      <c r="C2" s="298"/>
      <c r="D2" s="298"/>
      <c r="E2" s="298"/>
      <c r="F2" s="298"/>
      <c r="G2" s="298"/>
      <c r="H2" s="299"/>
    </row>
    <row r="3" spans="1:11" ht="3.75" customHeight="1" thickBot="1">
      <c r="A3" s="5"/>
      <c r="B3" s="6"/>
      <c r="C3" s="6"/>
      <c r="D3" s="6"/>
      <c r="E3" s="6"/>
      <c r="F3" s="7"/>
      <c r="G3" s="7"/>
      <c r="H3" s="8"/>
    </row>
    <row r="4" spans="1:11" ht="15.75" thickBot="1">
      <c r="A4" s="297" t="s">
        <v>24</v>
      </c>
      <c r="B4" s="298"/>
      <c r="C4" s="299"/>
      <c r="D4" s="6"/>
      <c r="E4" s="300" t="s">
        <v>25</v>
      </c>
      <c r="F4" s="301"/>
      <c r="G4" s="302"/>
      <c r="H4" s="303"/>
    </row>
    <row r="5" spans="1:11" ht="23.25" customHeight="1">
      <c r="A5" s="308" t="s">
        <v>0</v>
      </c>
      <c r="B5" s="310" t="s">
        <v>26</v>
      </c>
      <c r="C5" s="312" t="s">
        <v>27</v>
      </c>
      <c r="D5" s="9"/>
      <c r="E5" s="304"/>
      <c r="F5" s="305"/>
      <c r="G5" s="306"/>
      <c r="H5" s="307"/>
    </row>
    <row r="6" spans="1:11" ht="15" thickBot="1">
      <c r="A6" s="309"/>
      <c r="B6" s="311"/>
      <c r="C6" s="313"/>
      <c r="D6" s="9"/>
      <c r="E6" s="10" t="s">
        <v>28</v>
      </c>
      <c r="F6" s="314" t="s">
        <v>29</v>
      </c>
      <c r="G6" s="315"/>
      <c r="H6" s="11" t="s">
        <v>30</v>
      </c>
    </row>
    <row r="7" spans="1:11" ht="3" customHeight="1" thickBot="1">
      <c r="A7" s="316"/>
      <c r="B7" s="317"/>
      <c r="C7" s="317"/>
      <c r="D7" s="12"/>
      <c r="E7" s="12"/>
      <c r="F7" s="7"/>
      <c r="G7" s="7"/>
      <c r="H7" s="8"/>
    </row>
    <row r="8" spans="1:11">
      <c r="A8" s="13" t="s">
        <v>31</v>
      </c>
      <c r="B8" s="318" t="s">
        <v>32</v>
      </c>
      <c r="C8" s="319"/>
      <c r="D8" s="14"/>
      <c r="E8" s="15"/>
      <c r="F8" s="320"/>
      <c r="G8" s="321"/>
      <c r="H8" s="16"/>
    </row>
    <row r="9" spans="1:11">
      <c r="A9" s="17" t="s">
        <v>18</v>
      </c>
      <c r="B9" s="18" t="s">
        <v>33</v>
      </c>
      <c r="C9" s="19">
        <v>3.0000000000000001E-3</v>
      </c>
      <c r="D9" s="20"/>
      <c r="E9" s="21">
        <v>3.0000000000000001E-3</v>
      </c>
      <c r="F9" s="295">
        <v>4.7999999999999996E-3</v>
      </c>
      <c r="G9" s="296"/>
      <c r="H9" s="22">
        <v>8.2000000000000007E-3</v>
      </c>
    </row>
    <row r="10" spans="1:11">
      <c r="A10" s="17" t="s">
        <v>17</v>
      </c>
      <c r="B10" s="18" t="s">
        <v>34</v>
      </c>
      <c r="C10" s="19">
        <v>5.5999999999999999E-3</v>
      </c>
      <c r="D10" s="20"/>
      <c r="E10" s="21">
        <v>5.5999999999999999E-3</v>
      </c>
      <c r="F10" s="295">
        <v>8.5000000000000006E-3</v>
      </c>
      <c r="G10" s="296"/>
      <c r="H10" s="22">
        <v>8.8999999999999999E-3</v>
      </c>
    </row>
    <row r="11" spans="1:11">
      <c r="A11" s="17" t="s">
        <v>16</v>
      </c>
      <c r="B11" s="18" t="s">
        <v>35</v>
      </c>
      <c r="C11" s="19">
        <v>8.5000000000000006E-3</v>
      </c>
      <c r="D11" s="20"/>
      <c r="E11" s="21">
        <v>8.5000000000000006E-3</v>
      </c>
      <c r="F11" s="295">
        <v>8.5000000000000006E-3</v>
      </c>
      <c r="G11" s="296"/>
      <c r="H11" s="22">
        <v>1.11E-2</v>
      </c>
    </row>
    <row r="12" spans="1:11">
      <c r="A12" s="17" t="s">
        <v>36</v>
      </c>
      <c r="B12" s="18" t="s">
        <v>37</v>
      </c>
      <c r="C12" s="19">
        <v>2.52E-2</v>
      </c>
      <c r="D12" s="20"/>
      <c r="E12" s="21">
        <v>1.4999999999999999E-2</v>
      </c>
      <c r="F12" s="295">
        <v>3.4500000000000003E-2</v>
      </c>
      <c r="G12" s="296"/>
      <c r="H12" s="22">
        <v>4.4900000000000002E-2</v>
      </c>
    </row>
    <row r="13" spans="1:11" ht="15" thickBot="1">
      <c r="A13" s="322" t="s">
        <v>38</v>
      </c>
      <c r="B13" s="323"/>
      <c r="C13" s="23">
        <f>SUM(C9:C12)</f>
        <v>4.2300000000000004E-2</v>
      </c>
      <c r="D13" s="24"/>
      <c r="E13" s="25"/>
      <c r="F13" s="324"/>
      <c r="G13" s="325"/>
      <c r="H13" s="26"/>
      <c r="K13" s="27"/>
    </row>
    <row r="14" spans="1:11" ht="3" customHeight="1" thickBot="1">
      <c r="A14" s="326"/>
      <c r="B14" s="327"/>
      <c r="C14" s="327"/>
      <c r="D14" s="28"/>
      <c r="E14" s="20"/>
      <c r="F14" s="20"/>
      <c r="G14" s="20"/>
      <c r="H14" s="29"/>
    </row>
    <row r="15" spans="1:11">
      <c r="A15" s="13" t="s">
        <v>39</v>
      </c>
      <c r="B15" s="318" t="s">
        <v>40</v>
      </c>
      <c r="C15" s="319"/>
      <c r="D15" s="14"/>
      <c r="E15" s="30"/>
      <c r="F15" s="328"/>
      <c r="G15" s="329"/>
      <c r="H15" s="31"/>
    </row>
    <row r="16" spans="1:11">
      <c r="A16" s="17" t="s">
        <v>20</v>
      </c>
      <c r="B16" s="18" t="s">
        <v>41</v>
      </c>
      <c r="C16" s="19">
        <v>3.5000000000000003E-2</v>
      </c>
      <c r="D16" s="20"/>
      <c r="E16" s="21">
        <v>3.5000000000000003E-2</v>
      </c>
      <c r="F16" s="295">
        <v>5.11E-2</v>
      </c>
      <c r="G16" s="296"/>
      <c r="H16" s="22">
        <v>6.2199999999999998E-2</v>
      </c>
    </row>
    <row r="17" spans="1:11" ht="15" thickBot="1">
      <c r="A17" s="322" t="s">
        <v>42</v>
      </c>
      <c r="B17" s="323"/>
      <c r="C17" s="23">
        <f>SUM(C16)</f>
        <v>3.5000000000000003E-2</v>
      </c>
      <c r="D17" s="24"/>
      <c r="E17" s="25"/>
      <c r="F17" s="324"/>
      <c r="G17" s="325"/>
      <c r="H17" s="26"/>
    </row>
    <row r="18" spans="1:11" ht="3" customHeight="1" thickBot="1">
      <c r="A18" s="326"/>
      <c r="B18" s="327"/>
      <c r="C18" s="327"/>
      <c r="D18" s="28"/>
      <c r="E18" s="20"/>
      <c r="F18" s="20"/>
      <c r="G18" s="20"/>
      <c r="H18" s="29"/>
    </row>
    <row r="19" spans="1:11">
      <c r="A19" s="13" t="s">
        <v>43</v>
      </c>
      <c r="B19" s="318" t="s">
        <v>44</v>
      </c>
      <c r="C19" s="319"/>
      <c r="D19" s="14"/>
      <c r="E19" s="32"/>
      <c r="F19" s="32"/>
      <c r="G19" s="32"/>
      <c r="H19" s="33"/>
    </row>
    <row r="20" spans="1:11">
      <c r="A20" s="17" t="s">
        <v>45</v>
      </c>
      <c r="B20" s="18" t="s">
        <v>46</v>
      </c>
      <c r="C20" s="19">
        <v>6.4999999999999997E-3</v>
      </c>
      <c r="D20" s="20"/>
      <c r="E20" s="34"/>
      <c r="F20" s="35"/>
      <c r="G20" s="35"/>
      <c r="H20" s="36"/>
    </row>
    <row r="21" spans="1:11" ht="15" thickBot="1">
      <c r="A21" s="17" t="s">
        <v>47</v>
      </c>
      <c r="B21" s="18" t="s">
        <v>48</v>
      </c>
      <c r="C21" s="19">
        <v>0.03</v>
      </c>
      <c r="D21" s="20"/>
      <c r="E21" s="34"/>
      <c r="F21" s="35"/>
      <c r="G21" s="35"/>
      <c r="H21" s="36"/>
    </row>
    <row r="22" spans="1:11" ht="15" thickBot="1">
      <c r="A22" s="322" t="s">
        <v>49</v>
      </c>
      <c r="B22" s="323"/>
      <c r="C22" s="23">
        <f>SUM(C20:C21)</f>
        <v>3.6499999999999998E-2</v>
      </c>
      <c r="D22" s="24"/>
      <c r="E22" s="354" t="s">
        <v>50</v>
      </c>
      <c r="F22" s="355"/>
      <c r="G22" s="355"/>
      <c r="H22" s="356"/>
    </row>
    <row r="23" spans="1:11" ht="3" customHeight="1">
      <c r="A23" s="360"/>
      <c r="B23" s="361"/>
      <c r="C23" s="361"/>
      <c r="D23" s="37"/>
      <c r="E23" s="357"/>
      <c r="F23" s="358"/>
      <c r="G23" s="358"/>
      <c r="H23" s="359"/>
    </row>
    <row r="24" spans="1:11">
      <c r="A24" s="38"/>
      <c r="B24" s="14" t="s">
        <v>51</v>
      </c>
      <c r="C24" s="39"/>
      <c r="D24" s="39"/>
      <c r="E24" s="357"/>
      <c r="F24" s="358"/>
      <c r="G24" s="358"/>
      <c r="H24" s="359"/>
    </row>
    <row r="25" spans="1:11" ht="2.25" customHeight="1" thickBot="1">
      <c r="A25" s="40"/>
      <c r="B25" s="37"/>
      <c r="C25" s="37"/>
      <c r="D25" s="37"/>
      <c r="E25" s="357"/>
      <c r="F25" s="358"/>
      <c r="G25" s="358"/>
      <c r="H25" s="359"/>
    </row>
    <row r="26" spans="1:11">
      <c r="A26" s="362" t="s">
        <v>52</v>
      </c>
      <c r="B26" s="363"/>
      <c r="C26" s="364"/>
      <c r="D26" s="41"/>
      <c r="E26" s="357"/>
      <c r="F26" s="358"/>
      <c r="G26" s="358"/>
      <c r="H26" s="359"/>
    </row>
    <row r="27" spans="1:11" ht="15" thickBot="1">
      <c r="A27" s="365"/>
      <c r="B27" s="366"/>
      <c r="C27" s="367"/>
      <c r="D27" s="41"/>
      <c r="E27" s="10" t="s">
        <v>53</v>
      </c>
      <c r="F27" s="368" t="s">
        <v>29</v>
      </c>
      <c r="G27" s="368"/>
      <c r="H27" s="11" t="s">
        <v>54</v>
      </c>
    </row>
    <row r="28" spans="1:11" ht="2.25" customHeight="1" thickBot="1">
      <c r="A28" s="42"/>
      <c r="B28" s="43"/>
      <c r="C28" s="44"/>
      <c r="D28" s="44"/>
      <c r="E28" s="44"/>
      <c r="F28" s="7"/>
      <c r="G28" s="7"/>
      <c r="H28" s="8"/>
    </row>
    <row r="29" spans="1:11" ht="16.5" thickBot="1">
      <c r="A29" s="347" t="s">
        <v>55</v>
      </c>
      <c r="B29" s="348"/>
      <c r="C29" s="196">
        <f>ROUND(((((1+C12+C9+C10)*(1+C11)*(1+C17))/(1-C22))-1),4)</f>
        <v>0.12</v>
      </c>
      <c r="D29" s="45"/>
      <c r="E29" s="46">
        <v>0.111</v>
      </c>
      <c r="F29" s="351">
        <v>0.14019999999999999</v>
      </c>
      <c r="G29" s="352"/>
      <c r="H29" s="47">
        <v>0.16800000000000001</v>
      </c>
    </row>
    <row r="30" spans="1:11" ht="16.5" thickBot="1">
      <c r="A30" s="349"/>
      <c r="B30" s="350"/>
      <c r="C30" s="197"/>
      <c r="D30" s="48"/>
      <c r="E30" s="48"/>
      <c r="F30" s="49"/>
      <c r="G30" s="49"/>
      <c r="H30" s="50"/>
      <c r="K30" s="27"/>
    </row>
    <row r="33" spans="2:4" ht="18">
      <c r="D33" s="51"/>
    </row>
    <row r="37" spans="2:4">
      <c r="B37" s="52"/>
    </row>
  </sheetData>
  <mergeCells count="32">
    <mergeCell ref="A29:B30"/>
    <mergeCell ref="F29:G29"/>
    <mergeCell ref="F16:G16"/>
    <mergeCell ref="A17:B17"/>
    <mergeCell ref="F17:G17"/>
    <mergeCell ref="A18:C18"/>
    <mergeCell ref="B19:C19"/>
    <mergeCell ref="A22:B22"/>
    <mergeCell ref="E22:H26"/>
    <mergeCell ref="A23:C23"/>
    <mergeCell ref="A26:C27"/>
    <mergeCell ref="F27:G27"/>
    <mergeCell ref="F12:G12"/>
    <mergeCell ref="A13:B13"/>
    <mergeCell ref="F13:G13"/>
    <mergeCell ref="A14:C14"/>
    <mergeCell ref="B15:C15"/>
    <mergeCell ref="F15:G15"/>
    <mergeCell ref="F11:G11"/>
    <mergeCell ref="A1:H1"/>
    <mergeCell ref="A2:H2"/>
    <mergeCell ref="A4:C4"/>
    <mergeCell ref="E4:H5"/>
    <mergeCell ref="A5:A6"/>
    <mergeCell ref="B5:B6"/>
    <mergeCell ref="C5:C6"/>
    <mergeCell ref="F6:G6"/>
    <mergeCell ref="A7:C7"/>
    <mergeCell ref="B8:C8"/>
    <mergeCell ref="F8:G8"/>
    <mergeCell ref="F9:G9"/>
    <mergeCell ref="F10:G10"/>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sheetPr>
    <tabColor theme="6" tint="0.59999389629810485"/>
    <pageSetUpPr fitToPage="1"/>
  </sheetPr>
  <dimension ref="B2:I50"/>
  <sheetViews>
    <sheetView showGridLines="0" view="pageBreakPreview" zoomScaleSheetLayoutView="100" workbookViewId="0">
      <selection activeCell="K16" sqref="K16"/>
    </sheetView>
  </sheetViews>
  <sheetFormatPr defaultColWidth="11.42578125" defaultRowHeight="15" customHeight="1"/>
  <cols>
    <col min="1" max="1" width="11.42578125" style="1"/>
    <col min="2" max="2" width="3.85546875" style="78" customWidth="1"/>
    <col min="3" max="3" width="26" style="78" customWidth="1"/>
    <col min="4" max="4" width="18" style="78" customWidth="1"/>
    <col min="5" max="5" width="6.7109375" style="78" customWidth="1"/>
    <col min="6" max="6" width="7.7109375" style="78" customWidth="1"/>
    <col min="7" max="7" width="11.42578125" style="78"/>
    <col min="8" max="8" width="12.7109375" style="1" customWidth="1"/>
    <col min="9" max="16384" width="11.42578125" style="1"/>
  </cols>
  <sheetData>
    <row r="2" spans="2:9" s="60" customFormat="1" ht="12.75" customHeight="1">
      <c r="B2" s="59"/>
      <c r="C2" s="372"/>
      <c r="D2" s="372"/>
      <c r="E2" s="372"/>
      <c r="F2" s="372"/>
      <c r="G2" s="372"/>
      <c r="H2" s="372"/>
      <c r="I2" s="372"/>
    </row>
    <row r="3" spans="2:9" s="60" customFormat="1" ht="12.75" customHeight="1">
      <c r="B3" s="59"/>
      <c r="C3" s="373"/>
      <c r="D3" s="373"/>
      <c r="E3" s="373"/>
      <c r="F3" s="373"/>
      <c r="G3" s="373"/>
      <c r="H3" s="373"/>
      <c r="I3" s="373"/>
    </row>
    <row r="4" spans="2:9" s="60" customFormat="1" ht="12.75" customHeight="1">
      <c r="B4" s="59"/>
      <c r="C4" s="373"/>
      <c r="D4" s="373"/>
      <c r="E4" s="373"/>
      <c r="F4" s="373"/>
      <c r="G4" s="373"/>
      <c r="H4" s="373"/>
      <c r="I4" s="373"/>
    </row>
    <row r="6" spans="2:9" ht="11.25" customHeight="1">
      <c r="B6" s="380" t="s">
        <v>184</v>
      </c>
      <c r="C6" s="380"/>
      <c r="D6" s="380"/>
      <c r="E6" s="380"/>
      <c r="F6" s="380"/>
      <c r="G6" s="380"/>
      <c r="H6" s="380"/>
    </row>
    <row r="7" spans="2:9" ht="20.100000000000001" customHeight="1">
      <c r="B7" s="380"/>
      <c r="C7" s="380"/>
      <c r="D7" s="380"/>
      <c r="E7" s="380"/>
      <c r="F7" s="380"/>
      <c r="G7" s="380"/>
      <c r="H7" s="380"/>
    </row>
    <row r="8" spans="2:9" ht="12.6" customHeight="1">
      <c r="B8" s="374"/>
      <c r="C8" s="374"/>
      <c r="D8" s="374"/>
      <c r="E8" s="374"/>
      <c r="F8" s="374"/>
      <c r="G8" s="374"/>
    </row>
    <row r="9" spans="2:9" ht="12.6" customHeight="1">
      <c r="B9" s="370" t="s">
        <v>13</v>
      </c>
      <c r="C9" s="370"/>
      <c r="D9" s="370"/>
      <c r="E9" s="370"/>
      <c r="F9" s="370"/>
      <c r="G9" s="84" t="s">
        <v>182</v>
      </c>
      <c r="H9" s="84" t="s">
        <v>183</v>
      </c>
    </row>
    <row r="10" spans="2:9" ht="12.6" customHeight="1" thickBot="1">
      <c r="B10" s="371"/>
      <c r="C10" s="371"/>
      <c r="D10" s="371"/>
      <c r="E10" s="371"/>
      <c r="F10" s="371"/>
      <c r="G10" s="85" t="s">
        <v>71</v>
      </c>
      <c r="H10" s="85" t="s">
        <v>71</v>
      </c>
    </row>
    <row r="11" spans="2:9" ht="15" customHeight="1" thickTop="1">
      <c r="B11" s="61" t="s">
        <v>72</v>
      </c>
      <c r="C11" s="383" t="s">
        <v>73</v>
      </c>
      <c r="D11" s="383"/>
      <c r="E11" s="383"/>
      <c r="F11" s="383"/>
      <c r="G11" s="62"/>
      <c r="H11" s="62"/>
    </row>
    <row r="12" spans="2:9" ht="15" customHeight="1">
      <c r="B12" s="63" t="s">
        <v>18</v>
      </c>
      <c r="C12" s="375" t="s">
        <v>74</v>
      </c>
      <c r="D12" s="376"/>
      <c r="E12" s="376"/>
      <c r="F12" s="377"/>
      <c r="G12" s="64">
        <v>0.2</v>
      </c>
      <c r="H12" s="64">
        <v>0.2</v>
      </c>
    </row>
    <row r="13" spans="2:9" ht="15" customHeight="1">
      <c r="B13" s="63" t="s">
        <v>17</v>
      </c>
      <c r="C13" s="375" t="s">
        <v>75</v>
      </c>
      <c r="D13" s="376"/>
      <c r="E13" s="376"/>
      <c r="F13" s="377"/>
      <c r="G13" s="64">
        <v>1.4999999999999999E-2</v>
      </c>
      <c r="H13" s="64">
        <v>1.4999999999999999E-2</v>
      </c>
    </row>
    <row r="14" spans="2:9" ht="15" customHeight="1">
      <c r="B14" s="63" t="s">
        <v>16</v>
      </c>
      <c r="C14" s="375" t="s">
        <v>76</v>
      </c>
      <c r="D14" s="376"/>
      <c r="E14" s="376"/>
      <c r="F14" s="377"/>
      <c r="G14" s="64">
        <v>0.01</v>
      </c>
      <c r="H14" s="64">
        <v>0.01</v>
      </c>
    </row>
    <row r="15" spans="2:9" ht="15" customHeight="1">
      <c r="B15" s="63" t="s">
        <v>36</v>
      </c>
      <c r="C15" s="375" t="s">
        <v>77</v>
      </c>
      <c r="D15" s="376"/>
      <c r="E15" s="376"/>
      <c r="F15" s="377"/>
      <c r="G15" s="64">
        <v>2E-3</v>
      </c>
      <c r="H15" s="64">
        <v>2E-3</v>
      </c>
    </row>
    <row r="16" spans="2:9" ht="15" customHeight="1">
      <c r="B16" s="63" t="s">
        <v>78</v>
      </c>
      <c r="C16" s="375" t="s">
        <v>79</v>
      </c>
      <c r="D16" s="376"/>
      <c r="E16" s="376"/>
      <c r="F16" s="377"/>
      <c r="G16" s="64">
        <v>6.0000000000000001E-3</v>
      </c>
      <c r="H16" s="64">
        <v>6.0000000000000001E-3</v>
      </c>
    </row>
    <row r="17" spans="2:8" ht="15" customHeight="1">
      <c r="B17" s="63" t="s">
        <v>80</v>
      </c>
      <c r="C17" s="375" t="s">
        <v>81</v>
      </c>
      <c r="D17" s="376"/>
      <c r="E17" s="376"/>
      <c r="F17" s="377"/>
      <c r="G17" s="64">
        <v>2.5000000000000001E-2</v>
      </c>
      <c r="H17" s="64">
        <v>2.5000000000000001E-2</v>
      </c>
    </row>
    <row r="18" spans="2:8" ht="15" customHeight="1">
      <c r="B18" s="63" t="s">
        <v>82</v>
      </c>
      <c r="C18" s="375" t="s">
        <v>83</v>
      </c>
      <c r="D18" s="376"/>
      <c r="E18" s="376"/>
      <c r="F18" s="377"/>
      <c r="G18" s="64">
        <v>0.03</v>
      </c>
      <c r="H18" s="64">
        <v>0.03</v>
      </c>
    </row>
    <row r="19" spans="2:8" ht="15" customHeight="1">
      <c r="B19" s="63" t="s">
        <v>84</v>
      </c>
      <c r="C19" s="375" t="s">
        <v>85</v>
      </c>
      <c r="D19" s="376"/>
      <c r="E19" s="376"/>
      <c r="F19" s="377"/>
      <c r="G19" s="64">
        <v>0.08</v>
      </c>
      <c r="H19" s="64">
        <v>0.08</v>
      </c>
    </row>
    <row r="20" spans="2:8" ht="15" customHeight="1">
      <c r="B20" s="63" t="s">
        <v>86</v>
      </c>
      <c r="C20" s="375" t="s">
        <v>87</v>
      </c>
      <c r="D20" s="376"/>
      <c r="E20" s="376"/>
      <c r="F20" s="377"/>
      <c r="G20" s="65">
        <v>0</v>
      </c>
      <c r="H20" s="65">
        <v>0</v>
      </c>
    </row>
    <row r="21" spans="2:8" ht="15" customHeight="1" thickBot="1">
      <c r="B21" s="378" t="s">
        <v>88</v>
      </c>
      <c r="C21" s="378"/>
      <c r="D21" s="378"/>
      <c r="E21" s="378"/>
      <c r="F21" s="378"/>
      <c r="G21" s="66">
        <f>ROUND(SUM(G12:G20),4)</f>
        <v>0.36799999999999999</v>
      </c>
      <c r="H21" s="66">
        <f>ROUND(SUM(H12:H20),4)</f>
        <v>0.36799999999999999</v>
      </c>
    </row>
    <row r="22" spans="2:8" ht="20.100000000000001" customHeight="1" thickTop="1">
      <c r="B22" s="67"/>
      <c r="C22" s="68"/>
      <c r="D22" s="68"/>
      <c r="E22" s="68"/>
      <c r="F22" s="68"/>
      <c r="G22" s="68"/>
      <c r="H22" s="68"/>
    </row>
    <row r="23" spans="2:8" ht="15" customHeight="1">
      <c r="B23" s="69" t="s">
        <v>89</v>
      </c>
      <c r="C23" s="384" t="s">
        <v>90</v>
      </c>
      <c r="D23" s="384"/>
      <c r="E23" s="384"/>
      <c r="F23" s="384"/>
      <c r="G23" s="70"/>
      <c r="H23" s="70"/>
    </row>
    <row r="24" spans="2:8" ht="15" customHeight="1">
      <c r="B24" s="71" t="s">
        <v>20</v>
      </c>
      <c r="C24" s="379" t="s">
        <v>91</v>
      </c>
      <c r="D24" s="379"/>
      <c r="E24" s="379"/>
      <c r="F24" s="379"/>
      <c r="G24" s="72">
        <v>0.17979999999999999</v>
      </c>
      <c r="H24" s="72">
        <v>0</v>
      </c>
    </row>
    <row r="25" spans="2:8" ht="15" customHeight="1">
      <c r="B25" s="71" t="s">
        <v>19</v>
      </c>
      <c r="C25" s="379" t="s">
        <v>92</v>
      </c>
      <c r="D25" s="379"/>
      <c r="E25" s="379"/>
      <c r="F25" s="379"/>
      <c r="G25" s="72">
        <v>3.9699999999999999E-2</v>
      </c>
      <c r="H25" s="72">
        <v>0</v>
      </c>
    </row>
    <row r="26" spans="2:8" ht="15" customHeight="1">
      <c r="B26" s="71" t="s">
        <v>93</v>
      </c>
      <c r="C26" s="379" t="s">
        <v>94</v>
      </c>
      <c r="D26" s="379"/>
      <c r="E26" s="379"/>
      <c r="F26" s="379"/>
      <c r="G26" s="72">
        <v>9.2999999999999992E-3</v>
      </c>
      <c r="H26" s="72">
        <v>7.1000000000000004E-3</v>
      </c>
    </row>
    <row r="27" spans="2:8" ht="15" customHeight="1">
      <c r="B27" s="71" t="s">
        <v>95</v>
      </c>
      <c r="C27" s="379" t="s">
        <v>96</v>
      </c>
      <c r="D27" s="379"/>
      <c r="E27" s="379"/>
      <c r="F27" s="379"/>
      <c r="G27" s="72">
        <v>0.1094</v>
      </c>
      <c r="H27" s="72">
        <v>8.3299999999999999E-2</v>
      </c>
    </row>
    <row r="28" spans="2:8" ht="15" customHeight="1">
      <c r="B28" s="71" t="s">
        <v>97</v>
      </c>
      <c r="C28" s="379" t="s">
        <v>98</v>
      </c>
      <c r="D28" s="379"/>
      <c r="E28" s="379"/>
      <c r="F28" s="379"/>
      <c r="G28" s="72">
        <v>6.9999999999999999E-4</v>
      </c>
      <c r="H28" s="72">
        <v>5.9999999999999995E-4</v>
      </c>
    </row>
    <row r="29" spans="2:8" ht="15" customHeight="1">
      <c r="B29" s="71" t="s">
        <v>99</v>
      </c>
      <c r="C29" s="379" t="s">
        <v>100</v>
      </c>
      <c r="D29" s="379"/>
      <c r="E29" s="379"/>
      <c r="F29" s="379"/>
      <c r="G29" s="72">
        <v>7.3000000000000001E-3</v>
      </c>
      <c r="H29" s="72">
        <v>5.5999999999999999E-3</v>
      </c>
    </row>
    <row r="30" spans="2:8" ht="15" customHeight="1">
      <c r="B30" s="71" t="s">
        <v>101</v>
      </c>
      <c r="C30" s="379" t="s">
        <v>102</v>
      </c>
      <c r="D30" s="379"/>
      <c r="E30" s="379"/>
      <c r="F30" s="379"/>
      <c r="G30" s="72">
        <v>2.0299999999999999E-2</v>
      </c>
      <c r="H30" s="72">
        <v>0</v>
      </c>
    </row>
    <row r="31" spans="2:8" ht="15" customHeight="1">
      <c r="B31" s="71" t="s">
        <v>103</v>
      </c>
      <c r="C31" s="379" t="s">
        <v>104</v>
      </c>
      <c r="D31" s="379"/>
      <c r="E31" s="379"/>
      <c r="F31" s="379"/>
      <c r="G31" s="72">
        <v>1.1000000000000001E-3</v>
      </c>
      <c r="H31" s="72">
        <v>8.9999999999999998E-4</v>
      </c>
    </row>
    <row r="32" spans="2:8" ht="15" customHeight="1">
      <c r="B32" s="71" t="s">
        <v>105</v>
      </c>
      <c r="C32" s="379" t="s">
        <v>106</v>
      </c>
      <c r="D32" s="379"/>
      <c r="E32" s="379"/>
      <c r="F32" s="379"/>
      <c r="G32" s="72">
        <v>9.7100000000000006E-2</v>
      </c>
      <c r="H32" s="72">
        <v>7.3999999999999996E-2</v>
      </c>
    </row>
    <row r="33" spans="2:8" ht="15" customHeight="1">
      <c r="B33" s="71" t="s">
        <v>107</v>
      </c>
      <c r="C33" s="379" t="s">
        <v>108</v>
      </c>
      <c r="D33" s="379"/>
      <c r="E33" s="379"/>
      <c r="F33" s="379"/>
      <c r="G33" s="72">
        <v>2.9999999999999997E-4</v>
      </c>
      <c r="H33" s="72">
        <v>2.0000000000000001E-4</v>
      </c>
    </row>
    <row r="34" spans="2:8" ht="15" customHeight="1" thickBot="1">
      <c r="B34" s="378" t="s">
        <v>109</v>
      </c>
      <c r="C34" s="378"/>
      <c r="D34" s="378"/>
      <c r="E34" s="378"/>
      <c r="F34" s="378"/>
      <c r="G34" s="73">
        <f>SUM(G24:G33)</f>
        <v>0.46499999999999991</v>
      </c>
      <c r="H34" s="73">
        <f>SUM(H24:H33)</f>
        <v>0.17169999999999999</v>
      </c>
    </row>
    <row r="35" spans="2:8" ht="20.100000000000001" customHeight="1" thickTop="1" thickBot="1">
      <c r="B35" s="74"/>
      <c r="C35" s="68"/>
      <c r="D35" s="68"/>
      <c r="E35" s="68"/>
      <c r="F35" s="68"/>
      <c r="G35" s="68"/>
      <c r="H35" s="68"/>
    </row>
    <row r="36" spans="2:8" ht="15" customHeight="1" thickTop="1">
      <c r="B36" s="61" t="s">
        <v>110</v>
      </c>
      <c r="C36" s="383" t="s">
        <v>111</v>
      </c>
      <c r="D36" s="383"/>
      <c r="E36" s="383"/>
      <c r="F36" s="383"/>
      <c r="G36" s="62"/>
      <c r="H36" s="62"/>
    </row>
    <row r="37" spans="2:8" ht="11.25" customHeight="1">
      <c r="B37" s="63" t="s">
        <v>45</v>
      </c>
      <c r="C37" s="379" t="s">
        <v>112</v>
      </c>
      <c r="D37" s="379"/>
      <c r="E37" s="379"/>
      <c r="F37" s="379"/>
      <c r="G37" s="64">
        <v>6.1199999999999997E-2</v>
      </c>
      <c r="H37" s="64">
        <v>4.6600000000000003E-2</v>
      </c>
    </row>
    <row r="38" spans="2:8" ht="15" customHeight="1">
      <c r="B38" s="63" t="s">
        <v>47</v>
      </c>
      <c r="C38" s="379" t="s">
        <v>113</v>
      </c>
      <c r="D38" s="379"/>
      <c r="E38" s="379"/>
      <c r="F38" s="379"/>
      <c r="G38" s="64">
        <v>1.4E-3</v>
      </c>
      <c r="H38" s="64">
        <v>1.1000000000000001E-3</v>
      </c>
    </row>
    <row r="39" spans="2:8" ht="15" customHeight="1">
      <c r="B39" s="63" t="s">
        <v>114</v>
      </c>
      <c r="C39" s="75" t="s">
        <v>115</v>
      </c>
      <c r="D39" s="75"/>
      <c r="E39" s="75"/>
      <c r="F39" s="75"/>
      <c r="G39" s="65">
        <v>4.1200000000000001E-2</v>
      </c>
      <c r="H39" s="65">
        <v>3.1399999999999997E-2</v>
      </c>
    </row>
    <row r="40" spans="2:8" ht="15" customHeight="1">
      <c r="B40" s="63" t="s">
        <v>116</v>
      </c>
      <c r="C40" s="75" t="s">
        <v>117</v>
      </c>
      <c r="D40" s="75"/>
      <c r="E40" s="75"/>
      <c r="F40" s="75"/>
      <c r="G40" s="65">
        <v>5.0099999999999999E-2</v>
      </c>
      <c r="H40" s="65">
        <v>3.8199999999999998E-2</v>
      </c>
    </row>
    <row r="41" spans="2:8" ht="15" customHeight="1">
      <c r="B41" s="63" t="s">
        <v>118</v>
      </c>
      <c r="C41" s="75" t="s">
        <v>119</v>
      </c>
      <c r="D41" s="75"/>
      <c r="E41" s="75"/>
      <c r="F41" s="75"/>
      <c r="G41" s="65">
        <v>5.1000000000000004E-3</v>
      </c>
      <c r="H41" s="65">
        <v>3.8999999999999998E-3</v>
      </c>
    </row>
    <row r="42" spans="2:8" ht="15" customHeight="1" thickBot="1">
      <c r="B42" s="378" t="s">
        <v>120</v>
      </c>
      <c r="C42" s="378"/>
      <c r="D42" s="378"/>
      <c r="E42" s="378"/>
      <c r="F42" s="378"/>
      <c r="G42" s="66">
        <f>ROUND(SUM(G37:G41),4)</f>
        <v>0.159</v>
      </c>
      <c r="H42" s="66">
        <f>ROUND(SUM(H37:H41),4)</f>
        <v>0.1212</v>
      </c>
    </row>
    <row r="43" spans="2:8" ht="20.100000000000001" customHeight="1" thickTop="1">
      <c r="B43" s="387"/>
      <c r="C43" s="387"/>
      <c r="D43" s="387"/>
      <c r="E43" s="387"/>
      <c r="F43" s="387"/>
      <c r="G43" s="387"/>
      <c r="H43" s="68"/>
    </row>
    <row r="44" spans="2:8" ht="15" customHeight="1">
      <c r="B44" s="61" t="s">
        <v>121</v>
      </c>
      <c r="C44" s="383" t="s">
        <v>122</v>
      </c>
      <c r="D44" s="383"/>
      <c r="E44" s="383"/>
      <c r="F44" s="383"/>
      <c r="G44" s="62"/>
      <c r="H44" s="64"/>
    </row>
    <row r="45" spans="2:8" ht="15" customHeight="1">
      <c r="B45" s="63" t="s">
        <v>123</v>
      </c>
      <c r="C45" s="382" t="s">
        <v>124</v>
      </c>
      <c r="D45" s="382"/>
      <c r="E45" s="382"/>
      <c r="F45" s="382"/>
      <c r="G45" s="64">
        <v>0.1711</v>
      </c>
      <c r="H45" s="64">
        <v>6.3200000000000006E-2</v>
      </c>
    </row>
    <row r="46" spans="2:8" ht="25.5" customHeight="1" thickBot="1">
      <c r="B46" s="63" t="s">
        <v>125</v>
      </c>
      <c r="C46" s="381" t="s">
        <v>126</v>
      </c>
      <c r="D46" s="382"/>
      <c r="E46" s="382"/>
      <c r="F46" s="382"/>
      <c r="G46" s="64">
        <v>5.4000000000000003E-3</v>
      </c>
      <c r="H46" s="66">
        <v>4.1000000000000003E-3</v>
      </c>
    </row>
    <row r="47" spans="2:8" ht="15" customHeight="1" thickTop="1" thickBot="1">
      <c r="B47" s="378" t="s">
        <v>127</v>
      </c>
      <c r="C47" s="378"/>
      <c r="D47" s="378"/>
      <c r="E47" s="378"/>
      <c r="F47" s="378"/>
      <c r="G47" s="66">
        <f>SUM(G45:G46)</f>
        <v>0.17649999999999999</v>
      </c>
      <c r="H47" s="66">
        <f>SUM(H45:H46)</f>
        <v>6.7300000000000013E-2</v>
      </c>
    </row>
    <row r="48" spans="2:8" ht="20.100000000000001" customHeight="1" thickTop="1" thickBot="1">
      <c r="B48" s="76"/>
      <c r="C48" s="77"/>
      <c r="D48" s="77"/>
      <c r="E48" s="77"/>
      <c r="F48" s="385"/>
      <c r="G48" s="385"/>
      <c r="H48" s="68"/>
    </row>
    <row r="49" spans="2:8" ht="20.100000000000001" customHeight="1" thickTop="1" thickBot="1">
      <c r="B49" s="386" t="s">
        <v>128</v>
      </c>
      <c r="C49" s="386"/>
      <c r="D49" s="386"/>
      <c r="E49" s="386"/>
      <c r="F49" s="386"/>
      <c r="G49" s="87">
        <f>ROUND(G21+G34+G42+G47,4)</f>
        <v>1.1685000000000001</v>
      </c>
      <c r="H49" s="87">
        <f>ROUND(H21+H34+H42+H47,4)</f>
        <v>0.72819999999999996</v>
      </c>
    </row>
    <row r="50" spans="2:8" ht="15" customHeight="1" thickTop="1"/>
  </sheetData>
  <sheetProtection selectLockedCells="1" selectUnlockedCells="1"/>
  <mergeCells count="40">
    <mergeCell ref="B47:F47"/>
    <mergeCell ref="F48:G48"/>
    <mergeCell ref="B49:F49"/>
    <mergeCell ref="C37:F37"/>
    <mergeCell ref="C38:F38"/>
    <mergeCell ref="B42:F42"/>
    <mergeCell ref="B43:G43"/>
    <mergeCell ref="C44:F44"/>
    <mergeCell ref="C45:F45"/>
    <mergeCell ref="C30:F30"/>
    <mergeCell ref="C31:F31"/>
    <mergeCell ref="C32:F32"/>
    <mergeCell ref="B6:H7"/>
    <mergeCell ref="C46:F46"/>
    <mergeCell ref="C36:F36"/>
    <mergeCell ref="C24:F24"/>
    <mergeCell ref="C25:F25"/>
    <mergeCell ref="C26:F26"/>
    <mergeCell ref="C27:F27"/>
    <mergeCell ref="C33:F33"/>
    <mergeCell ref="B34:F34"/>
    <mergeCell ref="C23:F23"/>
    <mergeCell ref="C11:F11"/>
    <mergeCell ref="C12:F12"/>
    <mergeCell ref="C13:F13"/>
    <mergeCell ref="C14:F14"/>
    <mergeCell ref="C15:F15"/>
    <mergeCell ref="C16:F16"/>
    <mergeCell ref="C17:F17"/>
    <mergeCell ref="C18:F18"/>
    <mergeCell ref="C19:F19"/>
    <mergeCell ref="C20:F20"/>
    <mergeCell ref="B21:F21"/>
    <mergeCell ref="C28:F28"/>
    <mergeCell ref="C29:F29"/>
    <mergeCell ref="B9:F10"/>
    <mergeCell ref="C2:I2"/>
    <mergeCell ref="C3:I3"/>
    <mergeCell ref="C4:I4"/>
    <mergeCell ref="B8:G8"/>
  </mergeCells>
  <pageMargins left="1.1811023622047245" right="0.78740157480314965" top="0.98425196850393704" bottom="0.78740157480314965" header="0.51181102362204722" footer="0.51181102362204722"/>
  <pageSetup paperSize="9" scale="82"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sheetPr>
    <tabColor theme="6" tint="0.59999389629810485"/>
    <pageSetUpPr fitToPage="1"/>
  </sheetPr>
  <dimension ref="A1:P22"/>
  <sheetViews>
    <sheetView workbookViewId="0">
      <selection activeCell="D13" sqref="D13"/>
    </sheetView>
  </sheetViews>
  <sheetFormatPr defaultRowHeight="15"/>
  <cols>
    <col min="2" max="2" width="19.140625" customWidth="1"/>
    <col min="7" max="7" width="13.28515625" customWidth="1"/>
  </cols>
  <sheetData>
    <row r="1" spans="1:16" ht="15.75">
      <c r="A1" s="154"/>
      <c r="B1" s="155"/>
      <c r="C1" s="390" t="s">
        <v>243</v>
      </c>
      <c r="D1" s="390"/>
      <c r="E1" s="390"/>
      <c r="F1" s="390"/>
      <c r="G1" s="390"/>
      <c r="H1" s="390"/>
      <c r="I1" s="390"/>
      <c r="J1" s="390"/>
      <c r="K1" s="390"/>
      <c r="L1" s="390"/>
      <c r="M1" s="390"/>
      <c r="N1" s="390"/>
      <c r="O1" s="390"/>
      <c r="P1" s="391"/>
    </row>
    <row r="2" spans="1:16" ht="15.75">
      <c r="A2" s="156"/>
      <c r="B2" s="157"/>
      <c r="C2" s="392" t="s">
        <v>244</v>
      </c>
      <c r="D2" s="392"/>
      <c r="E2" s="392"/>
      <c r="F2" s="392"/>
      <c r="G2" s="392"/>
      <c r="H2" s="392"/>
      <c r="I2" s="392"/>
      <c r="J2" s="392"/>
      <c r="K2" s="392"/>
      <c r="L2" s="392"/>
      <c r="M2" s="392"/>
      <c r="N2" s="392"/>
      <c r="O2" s="392"/>
      <c r="P2" s="393"/>
    </row>
    <row r="3" spans="1:16" ht="15.75">
      <c r="A3" s="156"/>
      <c r="B3" s="157"/>
      <c r="C3" s="392" t="s">
        <v>245</v>
      </c>
      <c r="D3" s="392"/>
      <c r="E3" s="392"/>
      <c r="F3" s="392"/>
      <c r="G3" s="392"/>
      <c r="H3" s="392"/>
      <c r="I3" s="392"/>
      <c r="J3" s="392"/>
      <c r="K3" s="392"/>
      <c r="L3" s="392"/>
      <c r="M3" s="392"/>
      <c r="N3" s="392"/>
      <c r="O3" s="392"/>
      <c r="P3" s="393"/>
    </row>
    <row r="4" spans="1:16">
      <c r="A4" s="158"/>
      <c r="B4" s="159"/>
      <c r="C4" s="159"/>
      <c r="D4" s="160"/>
      <c r="E4" s="160"/>
      <c r="F4" s="161"/>
      <c r="G4" s="162"/>
      <c r="H4" s="162"/>
      <c r="I4" s="162"/>
      <c r="J4" s="162"/>
      <c r="K4" s="162"/>
      <c r="L4" s="162"/>
      <c r="M4" s="162"/>
      <c r="N4" s="162"/>
      <c r="O4" s="162"/>
      <c r="P4" s="163"/>
    </row>
    <row r="5" spans="1:16" ht="50.25" customHeight="1">
      <c r="A5" s="394" t="s">
        <v>319</v>
      </c>
      <c r="B5" s="395"/>
      <c r="C5" s="395"/>
      <c r="D5" s="395"/>
      <c r="E5" s="395"/>
      <c r="F5" s="395"/>
      <c r="G5" s="395"/>
      <c r="H5" s="395"/>
      <c r="I5" s="395"/>
      <c r="J5" s="395"/>
      <c r="K5" s="395"/>
      <c r="L5" s="395"/>
      <c r="M5" s="395"/>
      <c r="N5" s="395"/>
      <c r="O5" s="395"/>
      <c r="P5" s="396"/>
    </row>
    <row r="6" spans="1:16">
      <c r="A6" s="164"/>
      <c r="B6" s="165"/>
      <c r="C6" s="165"/>
      <c r="D6" s="166"/>
      <c r="E6" s="167"/>
      <c r="F6" s="168"/>
      <c r="G6" s="168"/>
      <c r="H6" s="168"/>
      <c r="I6" s="168"/>
      <c r="J6" s="162"/>
      <c r="K6" s="162"/>
      <c r="L6" s="162"/>
      <c r="M6" s="162"/>
      <c r="N6" s="162"/>
      <c r="O6" s="162"/>
      <c r="P6" s="163"/>
    </row>
    <row r="7" spans="1:16">
      <c r="A7" s="397" t="s">
        <v>246</v>
      </c>
      <c r="B7" s="398"/>
      <c r="C7" s="398"/>
      <c r="D7" s="398"/>
      <c r="E7" s="398"/>
      <c r="F7" s="398"/>
      <c r="G7" s="398"/>
      <c r="H7" s="398"/>
      <c r="I7" s="398"/>
      <c r="J7" s="398"/>
      <c r="K7" s="398"/>
      <c r="L7" s="398"/>
      <c r="M7" s="398"/>
      <c r="N7" s="398"/>
      <c r="O7" s="398"/>
      <c r="P7" s="399"/>
    </row>
    <row r="8" spans="1:16">
      <c r="A8" s="397"/>
      <c r="B8" s="398"/>
      <c r="C8" s="398"/>
      <c r="D8" s="398"/>
      <c r="E8" s="398"/>
      <c r="F8" s="398"/>
      <c r="G8" s="398"/>
      <c r="H8" s="398"/>
      <c r="I8" s="398"/>
      <c r="J8" s="398"/>
      <c r="K8" s="398"/>
      <c r="L8" s="398"/>
      <c r="M8" s="398"/>
      <c r="N8" s="398"/>
      <c r="O8" s="398"/>
      <c r="P8" s="399"/>
    </row>
    <row r="9" spans="1:16" ht="23.25">
      <c r="A9" s="169"/>
      <c r="B9" s="170"/>
      <c r="C9" s="170"/>
      <c r="D9" s="170"/>
      <c r="E9" s="170"/>
      <c r="F9" s="170"/>
      <c r="G9" s="162"/>
      <c r="H9" s="162"/>
      <c r="I9" s="162"/>
      <c r="J9" s="162"/>
      <c r="K9" s="162"/>
      <c r="L9" s="162"/>
      <c r="M9" s="162"/>
      <c r="N9" s="162"/>
      <c r="O9" s="162"/>
      <c r="P9" s="163"/>
    </row>
    <row r="10" spans="1:16">
      <c r="A10" s="171" t="s">
        <v>247</v>
      </c>
      <c r="B10" s="172"/>
      <c r="C10" s="172" t="s">
        <v>286</v>
      </c>
      <c r="D10" s="172"/>
      <c r="E10" s="173"/>
      <c r="F10" s="173"/>
      <c r="G10" s="159"/>
      <c r="H10" s="159"/>
      <c r="I10" s="159"/>
      <c r="J10" s="159"/>
      <c r="K10" s="159"/>
      <c r="L10" s="159"/>
      <c r="M10" s="159"/>
      <c r="N10" s="162"/>
      <c r="O10" s="162"/>
      <c r="P10" s="163"/>
    </row>
    <row r="11" spans="1:16">
      <c r="A11" s="174" t="s">
        <v>248</v>
      </c>
      <c r="B11" s="175"/>
      <c r="C11" s="400" t="s">
        <v>287</v>
      </c>
      <c r="D11" s="400"/>
      <c r="E11" s="400"/>
      <c r="F11" s="400"/>
      <c r="G11" s="400"/>
      <c r="H11" s="400"/>
      <c r="I11" s="400"/>
      <c r="J11" s="400"/>
      <c r="K11" s="400"/>
      <c r="L11" s="400"/>
      <c r="M11" s="400"/>
      <c r="N11" s="162"/>
      <c r="O11" s="162"/>
      <c r="P11" s="163"/>
    </row>
    <row r="12" spans="1:16">
      <c r="A12" s="174" t="s">
        <v>249</v>
      </c>
      <c r="B12" s="175"/>
      <c r="C12" s="209">
        <v>0</v>
      </c>
      <c r="D12" s="175" t="s">
        <v>250</v>
      </c>
      <c r="E12" s="159"/>
      <c r="F12" s="159"/>
      <c r="G12" s="159"/>
      <c r="H12" s="159"/>
      <c r="I12" s="159"/>
      <c r="J12" s="159"/>
      <c r="K12" s="159"/>
      <c r="L12" s="159"/>
      <c r="M12" s="159"/>
      <c r="N12" s="162"/>
      <c r="O12" s="162"/>
      <c r="P12" s="163"/>
    </row>
    <row r="13" spans="1:16">
      <c r="A13" s="174" t="s">
        <v>272</v>
      </c>
      <c r="B13" s="175"/>
      <c r="C13" s="209">
        <v>130</v>
      </c>
      <c r="D13" s="175" t="s">
        <v>250</v>
      </c>
      <c r="E13" s="159"/>
      <c r="F13" s="159"/>
      <c r="G13" s="159"/>
      <c r="H13" s="159"/>
      <c r="I13" s="159"/>
      <c r="J13" s="159"/>
      <c r="K13" s="159"/>
      <c r="L13" s="159"/>
      <c r="M13" s="159"/>
      <c r="N13" s="162"/>
      <c r="O13" s="162"/>
      <c r="P13" s="163"/>
    </row>
    <row r="14" spans="1:16">
      <c r="A14" s="177"/>
      <c r="B14" s="175"/>
      <c r="C14" s="176"/>
      <c r="D14" s="175"/>
      <c r="E14" s="162"/>
      <c r="F14" s="162"/>
      <c r="G14" s="162"/>
      <c r="H14" s="162"/>
      <c r="I14" s="162"/>
      <c r="J14" s="162"/>
      <c r="K14" s="162"/>
      <c r="L14" s="162"/>
      <c r="M14" s="162"/>
      <c r="N14" s="162"/>
      <c r="O14" s="162"/>
      <c r="P14" s="163"/>
    </row>
    <row r="15" spans="1:16">
      <c r="A15" s="174" t="s">
        <v>251</v>
      </c>
      <c r="B15" s="175"/>
      <c r="C15" s="210">
        <f>C13+C12</f>
        <v>130</v>
      </c>
      <c r="D15" s="175" t="s">
        <v>250</v>
      </c>
      <c r="E15" s="162"/>
      <c r="F15" s="162"/>
      <c r="G15" s="162"/>
      <c r="H15" s="162"/>
      <c r="I15" s="162"/>
      <c r="J15" s="162"/>
      <c r="K15" s="162"/>
      <c r="L15" s="162"/>
      <c r="M15" s="162"/>
      <c r="N15" s="162"/>
      <c r="O15" s="162"/>
      <c r="P15" s="163"/>
    </row>
    <row r="16" spans="1:16">
      <c r="A16" s="177"/>
      <c r="B16" s="175"/>
      <c r="C16" s="175"/>
      <c r="D16" s="175"/>
      <c r="E16" s="162"/>
      <c r="F16" s="162"/>
      <c r="G16" s="162"/>
      <c r="H16" s="162"/>
      <c r="I16" s="162"/>
      <c r="J16" s="162"/>
      <c r="K16" s="162"/>
      <c r="L16" s="162"/>
      <c r="M16" s="162"/>
      <c r="N16" s="162"/>
      <c r="O16" s="162"/>
      <c r="P16" s="163"/>
    </row>
    <row r="17" spans="1:16">
      <c r="A17" s="174" t="s">
        <v>252</v>
      </c>
      <c r="B17" s="175"/>
      <c r="C17" s="175"/>
      <c r="D17" s="175"/>
      <c r="E17" s="178" t="s">
        <v>273</v>
      </c>
      <c r="F17" s="175"/>
      <c r="G17" s="175"/>
      <c r="H17" s="209">
        <v>0</v>
      </c>
      <c r="I17" s="175" t="s">
        <v>253</v>
      </c>
      <c r="J17" s="162"/>
      <c r="K17" s="162"/>
      <c r="L17" s="162"/>
      <c r="M17" s="162"/>
      <c r="N17" s="162"/>
      <c r="O17" s="162"/>
      <c r="P17" s="163"/>
    </row>
    <row r="18" spans="1:16">
      <c r="A18" s="181" t="s">
        <v>254</v>
      </c>
      <c r="B18" s="162"/>
      <c r="C18" s="162"/>
      <c r="D18" s="162"/>
      <c r="E18" s="178" t="s">
        <v>317</v>
      </c>
      <c r="F18" s="175"/>
      <c r="G18" s="175"/>
      <c r="H18" s="209">
        <v>4</v>
      </c>
      <c r="I18" s="175" t="s">
        <v>253</v>
      </c>
      <c r="J18" s="162"/>
      <c r="K18" s="162"/>
      <c r="L18" s="162"/>
      <c r="M18" s="180"/>
      <c r="N18" s="162"/>
      <c r="O18" s="162"/>
      <c r="P18" s="163"/>
    </row>
    <row r="19" spans="1:16">
      <c r="A19" s="179"/>
      <c r="B19" s="162"/>
      <c r="C19" s="162"/>
      <c r="D19" s="162"/>
      <c r="E19" s="175"/>
      <c r="F19" s="175"/>
      <c r="G19" s="175"/>
      <c r="H19" s="182"/>
      <c r="I19" s="175"/>
      <c r="J19" s="162"/>
      <c r="K19" s="162"/>
      <c r="L19" s="162"/>
      <c r="M19" s="180"/>
      <c r="N19" s="162"/>
      <c r="O19" s="162"/>
      <c r="P19" s="163"/>
    </row>
    <row r="20" spans="1:16">
      <c r="A20" s="179"/>
      <c r="B20" s="162"/>
      <c r="C20" s="162"/>
      <c r="D20" s="162"/>
      <c r="E20" s="178" t="s">
        <v>255</v>
      </c>
      <c r="F20" s="175"/>
      <c r="G20" s="175"/>
      <c r="H20" s="183">
        <f>SUM(H17:H18)</f>
        <v>4</v>
      </c>
      <c r="I20" s="178" t="s">
        <v>256</v>
      </c>
      <c r="J20" s="162"/>
      <c r="K20" s="162"/>
      <c r="L20" s="162"/>
      <c r="M20" s="180"/>
      <c r="N20" s="162"/>
      <c r="O20" s="162"/>
      <c r="P20" s="184"/>
    </row>
    <row r="21" spans="1:16" ht="15.75" thickBot="1">
      <c r="A21" s="179"/>
      <c r="B21" s="162"/>
      <c r="C21" s="162"/>
      <c r="D21" s="162"/>
      <c r="E21" s="162"/>
      <c r="F21" s="162"/>
      <c r="G21" s="162"/>
      <c r="H21" s="162"/>
      <c r="I21" s="162"/>
      <c r="J21" s="162"/>
      <c r="K21" s="162"/>
      <c r="L21" s="162"/>
      <c r="M21" s="162"/>
      <c r="N21" s="162"/>
      <c r="O21" s="162"/>
      <c r="P21" s="163"/>
    </row>
    <row r="22" spans="1:16">
      <c r="A22" s="185" t="str">
        <f>"Momento de transporte  =  "&amp;TEXT(H20,"0,00")&amp;"  x  "&amp;TEXT(C15,"0,00")&amp;"            =&gt;"</f>
        <v>Momento de transporte  =  4,00  x  130,00            =&gt;</v>
      </c>
      <c r="B22" s="186"/>
      <c r="C22" s="186"/>
      <c r="D22" s="186"/>
      <c r="E22" s="186"/>
      <c r="F22" s="388">
        <f>ROUND(C15*H20,2)</f>
        <v>520</v>
      </c>
      <c r="G22" s="389"/>
      <c r="H22" s="187" t="s">
        <v>257</v>
      </c>
      <c r="I22" s="186"/>
      <c r="J22" s="186"/>
      <c r="K22" s="186"/>
      <c r="L22" s="186"/>
      <c r="M22" s="186"/>
      <c r="N22" s="186"/>
      <c r="O22" s="186"/>
      <c r="P22" s="188"/>
    </row>
  </sheetData>
  <mergeCells count="7">
    <mergeCell ref="F22:G22"/>
    <mergeCell ref="C1:P1"/>
    <mergeCell ref="C2:P2"/>
    <mergeCell ref="C3:P3"/>
    <mergeCell ref="A5:P5"/>
    <mergeCell ref="A7:P8"/>
    <mergeCell ref="C11:M11"/>
  </mergeCells>
  <pageMargins left="0.98425196850393704" right="0.98425196850393704" top="0.98425196850393704" bottom="0.98425196850393704" header="0.31496062992125984" footer="0.31496062992125984"/>
  <pageSetup paperSize="9" scale="7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8</vt:i4>
      </vt:variant>
    </vt:vector>
  </HeadingPairs>
  <TitlesOfParts>
    <vt:vector size="18" baseType="lpstr">
      <vt:lpstr>Instruções Preenchimento</vt:lpstr>
      <vt:lpstr>Itens para CPUs</vt:lpstr>
      <vt:lpstr>CPUs</vt:lpstr>
      <vt:lpstr>Resumo Geral</vt:lpstr>
      <vt:lpstr>Cronograma_Desembolso</vt:lpstr>
      <vt:lpstr>BDI Serviços</vt:lpstr>
      <vt:lpstr>BDI Materiais</vt:lpstr>
      <vt:lpstr>Det Enc Sociais</vt:lpstr>
      <vt:lpstr>Mobilização</vt:lpstr>
      <vt:lpstr>Escavações e Aterros</vt:lpstr>
      <vt:lpstr>CPUs!Area_de_impressao</vt:lpstr>
      <vt:lpstr>Cronograma_Desembolso!Area_de_impressao</vt:lpstr>
      <vt:lpstr>'Det Enc Sociais'!Area_de_impressao</vt:lpstr>
      <vt:lpstr>'Escavações e Aterros'!Area_de_impressao</vt:lpstr>
      <vt:lpstr>'Instruções Preenchimento'!Area_de_impressao</vt:lpstr>
      <vt:lpstr>'Itens para CPUs'!Area_de_impressao</vt:lpstr>
      <vt:lpstr>'Resumo Geral'!Area_de_impressao</vt:lpstr>
      <vt:lpstr>'Itens para CPUs'!Titulos_de_impressao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Manoel Nicolau de Souza Neto</dc:creator>
  <cp:lastModifiedBy>Joao Carlos de Souza Machado</cp:lastModifiedBy>
  <cp:lastPrinted>2020-10-26T11:55:44Z</cp:lastPrinted>
  <dcterms:created xsi:type="dcterms:W3CDTF">2018-08-22T11:07:12Z</dcterms:created>
  <dcterms:modified xsi:type="dcterms:W3CDTF">2020-10-29T12:44:24Z</dcterms:modified>
</cp:coreProperties>
</file>