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20" yWindow="-120" windowWidth="20730" windowHeight="11160"/>
  </bookViews>
  <sheets>
    <sheet name="Resumo" sheetId="23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xlnm.Print_Area" localSheetId="0">Resumo!$B$2:$G$23</definedName>
    <definedName name="Caminhão">#REF!</definedName>
    <definedName name="d">#REF!</definedName>
    <definedName name="Estradas">#REF!</definedName>
    <definedName name="Excel_BuiltIn__FilterDatabase_2">#REF!</definedName>
    <definedName name="Excel_BuiltIn__FilterDatabase_2_1">#REF!</definedName>
    <definedName name="Excel_BuiltIn__FilterDatabase_2_1_1">#REF!</definedName>
    <definedName name="Excel_BuiltIn__FilterDatabase_3">#REF!</definedName>
    <definedName name="Excel_BuiltIn_Print_Area_2">#REF!</definedName>
    <definedName name="Excel_BuiltIn_Print_Titles_2">#REF!</definedName>
    <definedName name="Excel_BuiltIn_Print_Titles_2_1">#REF!</definedName>
    <definedName name="gr">#REF!</definedName>
    <definedName name="Retro">#REF!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3" i="23"/>
  <c r="G22" l="1"/>
  <c r="F22"/>
  <c r="F21"/>
  <c r="F20"/>
  <c r="F19"/>
  <c r="F18"/>
  <c r="E23" l="1"/>
  <c r="G21"/>
  <c r="G20"/>
  <c r="G19"/>
  <c r="G18" l="1"/>
</calcChain>
</file>

<file path=xl/sharedStrings.xml><?xml version="1.0" encoding="utf-8"?>
<sst xmlns="http://schemas.openxmlformats.org/spreadsheetml/2006/main" count="28" uniqueCount="23">
  <si>
    <t>UND</t>
  </si>
  <si>
    <t>QUANT</t>
  </si>
  <si>
    <t>UNITÁRIO</t>
  </si>
  <si>
    <t>TOTAL</t>
  </si>
  <si>
    <t>BDI (%):</t>
  </si>
  <si>
    <t>ENCARGOS SOCIAIS (%):</t>
  </si>
  <si>
    <t xml:space="preserve">  MINISTÉRIO DO DESENVOLVIMENTO REGIONAL - MDR</t>
  </si>
  <si>
    <t xml:space="preserve">                  COMPANHIA DE DESENVOLVIMENTO DOS VALES DO SÃO FRANCISCO E DO PARNAÍBA</t>
  </si>
  <si>
    <t>2ª SUPERINTENDÊNCIA REGIONAL - Bom Jesus da Lapa/Ba.</t>
  </si>
  <si>
    <t>GERÊNCIA REGIONAL DE INFRA-ESTRUTURA - 2ª GRD</t>
  </si>
  <si>
    <t>ITEM</t>
  </si>
  <si>
    <t>DISCRIMINAÇÃO</t>
  </si>
  <si>
    <t>TOTAL GERAL ESTIMADO</t>
  </si>
  <si>
    <t>PLANILHA RESUMIDA DOS ITENS</t>
  </si>
  <si>
    <t>Item 04 - Sede Canarana</t>
  </si>
  <si>
    <t>und</t>
  </si>
  <si>
    <t>PLANILHA RESUMO</t>
  </si>
  <si>
    <t>Mês de Referência: SINAPI - Outubro/2019.</t>
  </si>
  <si>
    <t>OBJETO: Construção de 05 (cinco) Pontes em Concreto Armado, em municípios do Estado da Bahia</t>
  </si>
  <si>
    <t>Item 01 - Brejinho/Santana</t>
  </si>
  <si>
    <t>Item 03 - Riacho Seco/Santana</t>
  </si>
  <si>
    <t>Item 05 - Projeto Formoso/Bom Jesus da Lapa</t>
  </si>
  <si>
    <t>Item 02 - Pau Terra/Santana</t>
  </si>
</sst>
</file>

<file path=xl/styles.xml><?xml version="1.0" encoding="utf-8"?>
<styleSheet xmlns="http://schemas.openxmlformats.org/spreadsheetml/2006/main">
  <numFmts count="1">
    <numFmt numFmtId="164" formatCode="_(* #,##0.00_);_(* \(#,##0.00\);_(* &quot;-&quot;??_);_(@_)"/>
  </numFmts>
  <fonts count="8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1"/>
      <color indexed="8"/>
      <name val="Arial Narrow"/>
      <family val="2"/>
    </font>
    <font>
      <sz val="10"/>
      <name val="MonoMM1_ZeroNormal"/>
      <family val="3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9">
    <xf numFmtId="0" fontId="0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64">
    <xf numFmtId="0" fontId="0" fillId="0" borderId="0" xfId="0"/>
    <xf numFmtId="0" fontId="2" fillId="0" borderId="0" xfId="6"/>
    <xf numFmtId="0" fontId="3" fillId="0" borderId="7" xfId="0" applyFont="1" applyBorder="1" applyAlignment="1">
      <alignment horizontal="left" vertical="top"/>
    </xf>
    <xf numFmtId="0" fontId="0" fillId="0" borderId="0" xfId="0" applyAlignment="1">
      <alignment vertical="center"/>
    </xf>
    <xf numFmtId="0" fontId="5" fillId="2" borderId="3" xfId="0" applyFont="1" applyFill="1" applyBorder="1" applyAlignment="1">
      <alignment vertical="center"/>
    </xf>
    <xf numFmtId="0" fontId="3" fillId="0" borderId="7" xfId="0" applyFont="1" applyBorder="1" applyAlignment="1">
      <alignment vertical="top"/>
    </xf>
    <xf numFmtId="0" fontId="3" fillId="0" borderId="7" xfId="0" applyFont="1" applyBorder="1" applyAlignment="1">
      <alignment wrapText="1"/>
    </xf>
    <xf numFmtId="0" fontId="2" fillId="0" borderId="0" xfId="6" applyFont="1"/>
    <xf numFmtId="0" fontId="3" fillId="3" borderId="2" xfId="6" applyFont="1" applyFill="1" applyBorder="1" applyAlignment="1">
      <alignment horizontal="center" vertical="center"/>
    </xf>
    <xf numFmtId="0" fontId="3" fillId="3" borderId="8" xfId="6" applyFont="1" applyFill="1" applyBorder="1" applyAlignment="1">
      <alignment horizontal="center" vertical="center"/>
    </xf>
    <xf numFmtId="0" fontId="3" fillId="3" borderId="1" xfId="6" applyFont="1" applyFill="1" applyBorder="1" applyAlignment="1">
      <alignment horizontal="center" vertical="center"/>
    </xf>
    <xf numFmtId="4" fontId="3" fillId="3" borderId="1" xfId="6" applyNumberFormat="1" applyFont="1" applyFill="1" applyBorder="1" applyAlignment="1">
      <alignment horizontal="center" vertical="center"/>
    </xf>
    <xf numFmtId="4" fontId="3" fillId="3" borderId="3" xfId="6" applyNumberFormat="1" applyFont="1" applyFill="1" applyBorder="1" applyAlignment="1">
      <alignment horizontal="center" vertical="center"/>
    </xf>
    <xf numFmtId="0" fontId="2" fillId="0" borderId="2" xfId="6" applyFont="1" applyBorder="1" applyAlignment="1">
      <alignment horizontal="center" vertical="center"/>
    </xf>
    <xf numFmtId="0" fontId="2" fillId="0" borderId="1" xfId="6" applyFont="1" applyFill="1" applyBorder="1" applyAlignment="1">
      <alignment horizontal="left" vertical="center" wrapText="1"/>
    </xf>
    <xf numFmtId="0" fontId="2" fillId="0" borderId="1" xfId="6" applyFont="1" applyFill="1" applyBorder="1" applyAlignment="1">
      <alignment horizontal="center" vertical="center"/>
    </xf>
    <xf numFmtId="4" fontId="2" fillId="2" borderId="1" xfId="6" applyNumberFormat="1" applyFont="1" applyFill="1" applyBorder="1" applyAlignment="1">
      <alignment horizontal="right" vertical="center"/>
    </xf>
    <xf numFmtId="4" fontId="2" fillId="0" borderId="1" xfId="6" applyNumberFormat="1" applyFont="1" applyFill="1" applyBorder="1" applyAlignment="1">
      <alignment horizontal="right" vertical="center"/>
    </xf>
    <xf numFmtId="4" fontId="2" fillId="0" borderId="3" xfId="6" applyNumberFormat="1" applyFont="1" applyBorder="1" applyAlignment="1">
      <alignment horizontal="right" vertical="center"/>
    </xf>
    <xf numFmtId="0" fontId="3" fillId="0" borderId="9" xfId="6" applyFont="1" applyFill="1" applyBorder="1" applyAlignment="1">
      <alignment horizontal="center" vertical="center"/>
    </xf>
    <xf numFmtId="4" fontId="3" fillId="2" borderId="9" xfId="6" applyNumberFormat="1" applyFont="1" applyFill="1" applyBorder="1" applyAlignment="1">
      <alignment horizontal="right" vertical="center"/>
    </xf>
    <xf numFmtId="4" fontId="2" fillId="2" borderId="9" xfId="6" applyNumberFormat="1" applyFont="1" applyFill="1" applyBorder="1" applyAlignment="1">
      <alignment horizontal="right" vertical="center"/>
    </xf>
    <xf numFmtId="4" fontId="3" fillId="0" borderId="10" xfId="6" applyNumberFormat="1" applyFont="1" applyBorder="1" applyAlignment="1">
      <alignment horizontal="right" vertical="center"/>
    </xf>
    <xf numFmtId="4" fontId="0" fillId="0" borderId="0" xfId="0" applyNumberFormat="1"/>
    <xf numFmtId="0" fontId="2" fillId="0" borderId="14" xfId="6" applyFont="1" applyFill="1" applyBorder="1" applyAlignment="1">
      <alignment horizontal="center" vertical="center"/>
    </xf>
    <xf numFmtId="4" fontId="2" fillId="2" borderId="14" xfId="6" applyNumberFormat="1" applyFont="1" applyFill="1" applyBorder="1" applyAlignment="1">
      <alignment horizontal="right" vertical="center"/>
    </xf>
    <xf numFmtId="4" fontId="2" fillId="0" borderId="14" xfId="6" applyNumberFormat="1" applyFont="1" applyFill="1" applyBorder="1" applyAlignment="1">
      <alignment horizontal="right" vertical="center"/>
    </xf>
    <xf numFmtId="49" fontId="6" fillId="0" borderId="7" xfId="0" applyNumberFormat="1" applyFont="1" applyBorder="1" applyAlignment="1">
      <alignment horizontal="center" vertical="top" wrapText="1"/>
    </xf>
    <xf numFmtId="49" fontId="6" fillId="0" borderId="0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0" fontId="4" fillId="0" borderId="7" xfId="6" applyFont="1" applyBorder="1" applyAlignment="1">
      <alignment horizontal="center" vertical="center"/>
    </xf>
    <xf numFmtId="0" fontId="4" fillId="0" borderId="0" xfId="6" applyFont="1" applyBorder="1" applyAlignment="1">
      <alignment horizontal="center" vertical="center"/>
    </xf>
    <xf numFmtId="0" fontId="4" fillId="0" borderId="11" xfId="6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164" fontId="5" fillId="0" borderId="25" xfId="0" applyNumberFormat="1" applyFont="1" applyFill="1" applyBorder="1" applyAlignment="1">
      <alignment vertical="center"/>
    </xf>
    <xf numFmtId="0" fontId="7" fillId="0" borderId="15" xfId="6" applyFont="1" applyBorder="1" applyAlignment="1">
      <alignment horizontal="center" vertical="center"/>
    </xf>
    <xf numFmtId="0" fontId="7" fillId="0" borderId="4" xfId="6" applyFont="1" applyBorder="1" applyAlignment="1">
      <alignment horizontal="center" vertical="center"/>
    </xf>
    <xf numFmtId="0" fontId="7" fillId="0" borderId="17" xfId="6" applyFont="1" applyBorder="1" applyAlignment="1">
      <alignment horizontal="center" vertical="center"/>
    </xf>
    <xf numFmtId="0" fontId="3" fillId="0" borderId="12" xfId="6" applyFont="1" applyBorder="1" applyAlignment="1">
      <alignment horizontal="center" vertical="center"/>
    </xf>
    <xf numFmtId="0" fontId="3" fillId="0" borderId="16" xfId="6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right" vertical="center"/>
    </xf>
    <xf numFmtId="0" fontId="5" fillId="0" borderId="19" xfId="0" applyFont="1" applyBorder="1" applyAlignment="1">
      <alignment horizontal="right" vertical="center"/>
    </xf>
    <xf numFmtId="0" fontId="4" fillId="0" borderId="15" xfId="6" applyFont="1" applyBorder="1" applyAlignment="1">
      <alignment horizontal="center" vertical="center"/>
    </xf>
    <xf numFmtId="0" fontId="4" fillId="0" borderId="4" xfId="6" applyFont="1" applyBorder="1" applyAlignment="1">
      <alignment horizontal="center" vertical="center"/>
    </xf>
    <xf numFmtId="0" fontId="4" fillId="0" borderId="17" xfId="6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3" fillId="0" borderId="20" xfId="0" applyFont="1" applyBorder="1" applyAlignment="1">
      <alignment horizontal="left" vertical="center" wrapText="1"/>
    </xf>
    <xf numFmtId="0" fontId="3" fillId="0" borderId="21" xfId="0" applyFont="1" applyBorder="1" applyAlignment="1">
      <alignment horizontal="left" vertical="center" wrapText="1"/>
    </xf>
    <xf numFmtId="0" fontId="3" fillId="0" borderId="22" xfId="0" applyFont="1" applyBorder="1" applyAlignment="1">
      <alignment horizontal="left" vertical="center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6" fillId="0" borderId="13" xfId="0" applyNumberFormat="1" applyFont="1" applyBorder="1" applyAlignment="1">
      <alignment horizontal="center" vertical="top" wrapText="1"/>
    </xf>
    <xf numFmtId="49" fontId="6" fillId="0" borderId="7" xfId="0" applyNumberFormat="1" applyFont="1" applyBorder="1" applyAlignment="1">
      <alignment horizontal="center" vertical="top" wrapText="1"/>
    </xf>
    <xf numFmtId="49" fontId="6" fillId="0" borderId="0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</cellXfs>
  <cellStyles count="9">
    <cellStyle name="Normal" xfId="0" builtinId="0"/>
    <cellStyle name="Normal 2" xfId="3"/>
    <cellStyle name="Normal 2 2 2" xfId="6"/>
    <cellStyle name="Normal 3" xfId="5"/>
    <cellStyle name="Separador de milhares 2" xfId="1"/>
    <cellStyle name="Separador de milhares 2 2" xfId="7"/>
    <cellStyle name="Separador de milhares 3" xfId="4"/>
    <cellStyle name="Vírgula 2" xfId="2"/>
    <cellStyle name="Vírgula 3" xfId="8"/>
  </cellStyles>
  <dxfs count="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colors>
    <mruColors>
      <color rgb="FF00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53978</xdr:colOff>
      <xdr:row>1</xdr:row>
      <xdr:rowOff>36512</xdr:rowOff>
    </xdr:from>
    <xdr:to>
      <xdr:col>2</xdr:col>
      <xdr:colOff>903287</xdr:colOff>
      <xdr:row>3</xdr:row>
      <xdr:rowOff>104774</xdr:rowOff>
    </xdr:to>
    <xdr:pic>
      <xdr:nvPicPr>
        <xdr:cNvPr id="2" name="Picture 3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7328" y="122237"/>
          <a:ext cx="1468434" cy="47783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lanilha%20Or&#231;ament&#225;ria_Item%2001_Brejinh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Planilha%20Or&#231;ament&#225;ria_Item%2002_Pau%20Pedra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Planilha%20Or&#231;ament&#225;ria_Item%2003_Riacho%20Seco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Planilha%20Or&#231;ament&#225;ria_Item%2004_Sede%20de%20Canarana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Planilha%20Or&#231;ament&#225;ria_Item%2005_Formos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lan"/>
      <sheetName val="CPUs"/>
      <sheetName val="Crono"/>
      <sheetName val="Memo calc "/>
      <sheetName val="Mob. e Desmb."/>
    </sheetNames>
    <sheetDataSet>
      <sheetData sheetId="0">
        <row r="51">
          <cell r="H51">
            <v>141526.23000000001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Plan"/>
      <sheetName val="CPUs"/>
      <sheetName val="Crono"/>
      <sheetName val="Memo calc "/>
      <sheetName val="Mob. e Desmb."/>
    </sheetNames>
    <sheetDataSet>
      <sheetData sheetId="0">
        <row r="51">
          <cell r="H51">
            <v>156282.91999999998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Plan"/>
      <sheetName val="CPUs"/>
      <sheetName val="Crono"/>
      <sheetName val="Memo calc "/>
      <sheetName val="Mob. e Desmb."/>
    </sheetNames>
    <sheetDataSet>
      <sheetData sheetId="0">
        <row r="48">
          <cell r="H48">
            <v>148502.89000000001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Plan"/>
      <sheetName val="CPUs"/>
      <sheetName val="Crono"/>
      <sheetName val="Memo calc "/>
      <sheetName val="Mob. e Desmb."/>
    </sheetNames>
    <sheetDataSet>
      <sheetData sheetId="0">
        <row r="57">
          <cell r="H57">
            <v>153625.68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Plan"/>
      <sheetName val="CPUs"/>
      <sheetName val="Crono"/>
      <sheetName val="Memo calc "/>
      <sheetName val="Mob. e Desmb."/>
    </sheetNames>
    <sheetDataSet>
      <sheetData sheetId="0">
        <row r="57">
          <cell r="H57">
            <v>111664.93000000001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G27"/>
  <sheetViews>
    <sheetView tabSelected="1" topLeftCell="A7" zoomScaleNormal="100" zoomScaleSheetLayoutView="100" workbookViewId="0">
      <selection activeCell="C20" sqref="C20"/>
    </sheetView>
  </sheetViews>
  <sheetFormatPr defaultRowHeight="12.75"/>
  <cols>
    <col min="1" max="1" width="2" customWidth="1"/>
    <col min="2" max="2" width="9.28515625" bestFit="1" customWidth="1"/>
    <col min="3" max="3" width="59.5703125" customWidth="1"/>
    <col min="4" max="4" width="6.7109375" customWidth="1"/>
    <col min="5" max="5" width="13.85546875" customWidth="1"/>
    <col min="6" max="6" width="13.28515625" customWidth="1"/>
    <col min="7" max="7" width="18.85546875" customWidth="1"/>
    <col min="9" max="9" width="10.28515625" bestFit="1" customWidth="1"/>
  </cols>
  <sheetData>
    <row r="1" spans="2:7" ht="6.75" customHeight="1" thickBot="1"/>
    <row r="2" spans="2:7" s="3" customFormat="1" ht="15.75" customHeight="1">
      <c r="B2" s="58" t="s">
        <v>6</v>
      </c>
      <c r="C2" s="59"/>
      <c r="D2" s="59"/>
      <c r="E2" s="59"/>
      <c r="F2" s="59"/>
      <c r="G2" s="60"/>
    </row>
    <row r="3" spans="2:7" s="3" customFormat="1" ht="16.5" customHeight="1">
      <c r="B3" s="61" t="s">
        <v>7</v>
      </c>
      <c r="C3" s="62"/>
      <c r="D3" s="62"/>
      <c r="E3" s="62"/>
      <c r="F3" s="62"/>
      <c r="G3" s="63"/>
    </row>
    <row r="4" spans="2:7" s="3" customFormat="1" ht="16.5">
      <c r="B4" s="61" t="s">
        <v>8</v>
      </c>
      <c r="C4" s="62"/>
      <c r="D4" s="62"/>
      <c r="E4" s="62"/>
      <c r="F4" s="62"/>
      <c r="G4" s="63"/>
    </row>
    <row r="5" spans="2:7" s="1" customFormat="1" ht="15" customHeight="1">
      <c r="B5" s="61" t="s">
        <v>9</v>
      </c>
      <c r="C5" s="62"/>
      <c r="D5" s="62"/>
      <c r="E5" s="62"/>
      <c r="F5" s="62"/>
      <c r="G5" s="63"/>
    </row>
    <row r="6" spans="2:7" s="1" customFormat="1" ht="12.75" customHeight="1">
      <c r="B6" s="27"/>
      <c r="C6" s="28"/>
      <c r="D6" s="28"/>
      <c r="E6" s="28"/>
      <c r="F6" s="28"/>
      <c r="G6" s="29"/>
    </row>
    <row r="7" spans="2:7" ht="24" customHeight="1">
      <c r="B7" s="45" t="s">
        <v>16</v>
      </c>
      <c r="C7" s="46"/>
      <c r="D7" s="46"/>
      <c r="E7" s="46"/>
      <c r="F7" s="46"/>
      <c r="G7" s="47"/>
    </row>
    <row r="8" spans="2:7" ht="10.5" customHeight="1" thickBot="1">
      <c r="B8" s="30"/>
      <c r="C8" s="31"/>
      <c r="D8" s="31"/>
      <c r="E8" s="31"/>
      <c r="F8" s="31"/>
      <c r="G8" s="32"/>
    </row>
    <row r="9" spans="2:7" ht="22.5" customHeight="1" thickBot="1">
      <c r="B9" s="55" t="s">
        <v>18</v>
      </c>
      <c r="C9" s="56"/>
      <c r="D9" s="56"/>
      <c r="E9" s="56"/>
      <c r="F9" s="56"/>
      <c r="G9" s="57"/>
    </row>
    <row r="10" spans="2:7" ht="8.25" customHeight="1" thickBot="1">
      <c r="B10" s="40"/>
      <c r="C10" s="41"/>
      <c r="D10" s="41"/>
      <c r="E10" s="41"/>
      <c r="F10" s="41"/>
      <c r="G10" s="42"/>
    </row>
    <row r="11" spans="2:7" ht="21.95" customHeight="1">
      <c r="B11" s="2"/>
      <c r="C11" s="33"/>
      <c r="D11" s="48" t="s">
        <v>4</v>
      </c>
      <c r="E11" s="49"/>
      <c r="F11" s="49"/>
      <c r="G11" s="34">
        <v>22.1</v>
      </c>
    </row>
    <row r="12" spans="2:7" ht="21.95" customHeight="1">
      <c r="B12" s="5"/>
      <c r="C12" s="33"/>
      <c r="D12" s="50" t="s">
        <v>5</v>
      </c>
      <c r="E12" s="51"/>
      <c r="F12" s="51"/>
      <c r="G12" s="4">
        <v>116.85</v>
      </c>
    </row>
    <row r="13" spans="2:7" ht="21.95" customHeight="1" thickBot="1">
      <c r="B13" s="6"/>
      <c r="C13" s="33"/>
      <c r="D13" s="52" t="s">
        <v>17</v>
      </c>
      <c r="E13" s="53"/>
      <c r="F13" s="53"/>
      <c r="G13" s="54"/>
    </row>
    <row r="14" spans="2:7" ht="9" customHeight="1">
      <c r="B14" s="6"/>
      <c r="C14" s="43"/>
      <c r="D14" s="43"/>
      <c r="E14" s="43"/>
      <c r="F14" s="43"/>
      <c r="G14" s="44"/>
    </row>
    <row r="15" spans="2:7" s="7" customFormat="1" ht="15.75">
      <c r="B15" s="45" t="s">
        <v>13</v>
      </c>
      <c r="C15" s="46"/>
      <c r="D15" s="46"/>
      <c r="E15" s="46"/>
      <c r="F15" s="46"/>
      <c r="G15" s="47"/>
    </row>
    <row r="16" spans="2:7" s="7" customFormat="1" ht="20.100000000000001" customHeight="1">
      <c r="B16" s="8" t="s">
        <v>10</v>
      </c>
      <c r="C16" s="9" t="s">
        <v>11</v>
      </c>
      <c r="D16" s="10" t="s">
        <v>0</v>
      </c>
      <c r="E16" s="11" t="s">
        <v>1</v>
      </c>
      <c r="F16" s="11" t="s">
        <v>2</v>
      </c>
      <c r="G16" s="12" t="s">
        <v>3</v>
      </c>
    </row>
    <row r="17" spans="2:7" s="7" customFormat="1" ht="13.5">
      <c r="B17" s="35"/>
      <c r="C17" s="36"/>
      <c r="D17" s="36"/>
      <c r="E17" s="36"/>
      <c r="F17" s="36"/>
      <c r="G17" s="37"/>
    </row>
    <row r="18" spans="2:7" s="7" customFormat="1" ht="18" customHeight="1">
      <c r="B18" s="13">
        <v>1</v>
      </c>
      <c r="C18" s="14" t="s">
        <v>19</v>
      </c>
      <c r="D18" s="15" t="s">
        <v>15</v>
      </c>
      <c r="E18" s="16">
        <v>1</v>
      </c>
      <c r="F18" s="17">
        <f>[1]Plan!$H$51</f>
        <v>141526.23000000001</v>
      </c>
      <c r="G18" s="18">
        <f>ROUND(E18*F18,2)</f>
        <v>141526.23000000001</v>
      </c>
    </row>
    <row r="19" spans="2:7" s="7" customFormat="1" ht="18" customHeight="1">
      <c r="B19" s="13">
        <v>2</v>
      </c>
      <c r="C19" s="14" t="s">
        <v>22</v>
      </c>
      <c r="D19" s="15" t="s">
        <v>15</v>
      </c>
      <c r="E19" s="16">
        <v>1</v>
      </c>
      <c r="F19" s="17">
        <f>[2]Plan!$H$51</f>
        <v>156282.91999999998</v>
      </c>
      <c r="G19" s="18">
        <f>ROUND(E19*F19,2)</f>
        <v>156282.92000000001</v>
      </c>
    </row>
    <row r="20" spans="2:7" s="7" customFormat="1" ht="18" customHeight="1">
      <c r="B20" s="13">
        <v>3</v>
      </c>
      <c r="C20" s="14" t="s">
        <v>20</v>
      </c>
      <c r="D20" s="15" t="s">
        <v>15</v>
      </c>
      <c r="E20" s="16">
        <v>1</v>
      </c>
      <c r="F20" s="17">
        <f>[3]Plan!$H$48</f>
        <v>148502.89000000001</v>
      </c>
      <c r="G20" s="18">
        <f>ROUND(E20*F20,2)</f>
        <v>148502.89000000001</v>
      </c>
    </row>
    <row r="21" spans="2:7" s="7" customFormat="1" ht="18" customHeight="1">
      <c r="B21" s="13">
        <v>4</v>
      </c>
      <c r="C21" s="14" t="s">
        <v>14</v>
      </c>
      <c r="D21" s="15" t="s">
        <v>15</v>
      </c>
      <c r="E21" s="16">
        <v>1</v>
      </c>
      <c r="F21" s="17">
        <f>[4]Plan!$H$57</f>
        <v>153625.68</v>
      </c>
      <c r="G21" s="18">
        <f>ROUND(E21*F21,2)</f>
        <v>153625.68</v>
      </c>
    </row>
    <row r="22" spans="2:7" s="7" customFormat="1" ht="18" customHeight="1">
      <c r="B22" s="13">
        <v>5</v>
      </c>
      <c r="C22" s="14" t="s">
        <v>21</v>
      </c>
      <c r="D22" s="24" t="s">
        <v>15</v>
      </c>
      <c r="E22" s="25">
        <v>1</v>
      </c>
      <c r="F22" s="26">
        <f>[5]Plan!$H$57</f>
        <v>111664.93000000001</v>
      </c>
      <c r="G22" s="18">
        <f>ROUND(E22*F22,2)</f>
        <v>111664.93</v>
      </c>
    </row>
    <row r="23" spans="2:7" s="7" customFormat="1" ht="27" customHeight="1" thickBot="1">
      <c r="B23" s="38" t="s">
        <v>12</v>
      </c>
      <c r="C23" s="39"/>
      <c r="D23" s="19" t="s">
        <v>15</v>
      </c>
      <c r="E23" s="20">
        <f>SUM(E18:E22)</f>
        <v>5</v>
      </c>
      <c r="F23" s="21"/>
      <c r="G23" s="22">
        <f>SUM(G18:G22)</f>
        <v>711602.64999999991</v>
      </c>
    </row>
    <row r="24" spans="2:7">
      <c r="D24" s="23"/>
    </row>
    <row r="25" spans="2:7">
      <c r="D25" s="23"/>
    </row>
    <row r="26" spans="2:7">
      <c r="D26" s="23"/>
    </row>
    <row r="27" spans="2:7">
      <c r="D27" s="23"/>
    </row>
  </sheetData>
  <mergeCells count="14">
    <mergeCell ref="B7:G7"/>
    <mergeCell ref="B9:G9"/>
    <mergeCell ref="B2:G2"/>
    <mergeCell ref="B3:G3"/>
    <mergeCell ref="B4:G4"/>
    <mergeCell ref="B5:G5"/>
    <mergeCell ref="B17:G17"/>
    <mergeCell ref="B23:C23"/>
    <mergeCell ref="B10:G10"/>
    <mergeCell ref="C14:G14"/>
    <mergeCell ref="B15:G15"/>
    <mergeCell ref="D11:F11"/>
    <mergeCell ref="D12:F12"/>
    <mergeCell ref="D13:G13"/>
  </mergeCells>
  <conditionalFormatting sqref="B18:B23">
    <cfRule type="expression" dxfId="4" priority="5" stopIfTrue="1">
      <formula>RIGHT(B18,2)="00"</formula>
    </cfRule>
  </conditionalFormatting>
  <conditionalFormatting sqref="C18:C22">
    <cfRule type="expression" dxfId="3" priority="4" stopIfTrue="1">
      <formula>OR(RIGHT($B18,2)="00",$B18="")</formula>
    </cfRule>
  </conditionalFormatting>
  <conditionalFormatting sqref="C19:C22">
    <cfRule type="expression" dxfId="2" priority="3" stopIfTrue="1">
      <formula>OR(RIGHT(#REF!,2)="00",#REF!="")</formula>
    </cfRule>
  </conditionalFormatting>
  <conditionalFormatting sqref="G19:G23">
    <cfRule type="expression" dxfId="1" priority="2" stopIfTrue="1">
      <formula>OR(RIGHT(#REF!,2)="00",LEFT($C19,5)="Total")</formula>
    </cfRule>
  </conditionalFormatting>
  <conditionalFormatting sqref="G18:G23">
    <cfRule type="expression" dxfId="0" priority="1" stopIfTrue="1">
      <formula>OR(RIGHT($B18,2)="00",LEFT($C18,5)="Total")</formula>
    </cfRule>
  </conditionalFormatting>
  <printOptions horizontalCentered="1"/>
  <pageMargins left="0.51181102362204722" right="0.51181102362204722" top="0.78740157480314965" bottom="0.78740157480314965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Resumo</vt:lpstr>
      <vt:lpstr>Resumo!Area_de_impressao</vt:lpstr>
    </vt:vector>
  </TitlesOfParts>
  <Company>CODEVASF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CODEVASF 2ªSR</dc:creator>
  <cp:lastModifiedBy>Thamar dos Santos Morais</cp:lastModifiedBy>
  <cp:lastPrinted>2019-12-03T14:17:11Z</cp:lastPrinted>
  <dcterms:created xsi:type="dcterms:W3CDTF">2008-09-30T13:15:08Z</dcterms:created>
  <dcterms:modified xsi:type="dcterms:W3CDTF">2019-12-03T14:17:14Z</dcterms:modified>
</cp:coreProperties>
</file>